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00" windowHeight="7755"/>
  </bookViews>
  <sheets>
    <sheet name="2024" sheetId="1" r:id="rId1"/>
  </sheets>
  <definedNames>
    <definedName name="_xlnm._FilterDatabase" localSheetId="0" hidden="1">'2024'!$A$6:$CQ$261</definedName>
    <definedName name="_xlnm.Print_Area" localSheetId="0">'2024'!$A$1:$J$264</definedName>
  </definedNames>
  <calcPr calcId="152511" iterateDelta="1E-4"/>
</workbook>
</file>

<file path=xl/calcChain.xml><?xml version="1.0" encoding="utf-8"?>
<calcChain xmlns="http://schemas.openxmlformats.org/spreadsheetml/2006/main">
  <c r="F32" i="1" l="1"/>
  <c r="F111" i="1" l="1"/>
  <c r="F260" i="1" l="1"/>
  <c r="F198" i="1" l="1"/>
  <c r="F212" i="1" s="1"/>
  <c r="F57" i="1" l="1"/>
  <c r="F56" i="1" l="1"/>
  <c r="F70" i="1" s="1"/>
  <c r="F116" i="1"/>
  <c r="F93" i="1" l="1"/>
  <c r="F102" i="1" l="1"/>
  <c r="F83" i="1"/>
  <c r="F194" i="1" l="1"/>
  <c r="F121" i="1" l="1"/>
  <c r="F75" i="1" l="1"/>
  <c r="F254" i="1" l="1"/>
  <c r="F222" i="1" l="1"/>
  <c r="F137" i="1" l="1"/>
  <c r="F146" i="1"/>
  <c r="F124" i="1"/>
  <c r="F197" i="1" l="1"/>
  <c r="F214" i="1"/>
  <c r="F139" i="1" l="1"/>
  <c r="F227" i="1" l="1"/>
  <c r="F216" i="1"/>
  <c r="F184" i="1" l="1"/>
  <c r="F261" i="1" s="1"/>
</calcChain>
</file>

<file path=xl/sharedStrings.xml><?xml version="1.0" encoding="utf-8"?>
<sst xmlns="http://schemas.openxmlformats.org/spreadsheetml/2006/main" count="1429" uniqueCount="553">
  <si>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</si>
  <si>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</si>
  <si>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</si>
  <si>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</si>
  <si>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</si>
  <si>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</si>
  <si>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</si>
  <si>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</si>
  <si>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</si>
  <si>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</si>
  <si>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</si>
  <si>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</si>
  <si>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</si>
  <si>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</si>
  <si>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</si>
  <si>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</si>
  <si>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</si>
  <si>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</si>
  <si>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</si>
  <si>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</si>
  <si>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</si>
  <si>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</si>
  <si>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</si>
  <si>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</si>
  <si>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</si>
  <si>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</si>
  <si>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</si>
  <si>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</si>
  <si>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</si>
  <si>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</si>
  <si>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</si>
  <si>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</si>
  <si>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</si>
  <si>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</si>
  <si>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</si>
  <si>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</si>
  <si>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</si>
  <si>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</si>
  <si>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</si>
  <si>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</si>
  <si>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</si>
  <si>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</si>
  <si>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</si>
  <si>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</si>
  <si>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</si>
  <si>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</si>
  <si>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</si>
  <si>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</si>
  <si>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</si>
  <si>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</si>
  <si>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</si>
  <si>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</si>
  <si>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</si>
  <si>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</si>
  <si>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</si>
  <si>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</si>
  <si>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</si>
  <si>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</si>
  <si>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</si>
  <si>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</si>
  <si>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</si>
  <si>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</si>
  <si>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</si>
  <si>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</si>
  <si>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</si>
  <si>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</si>
  <si>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</si>
  <si>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</si>
  <si>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</si>
  <si>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</si>
  <si>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</si>
  <si>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</si>
  <si>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</si>
  <si>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</si>
  <si>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t>квітень 2024</t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</si>
  <si>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</si>
  <si>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</si>
  <si>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</si>
  <si>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</si>
  <si>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</si>
  <si>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</si>
  <si>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</si>
  <si>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</si>
  <si>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</si>
  <si>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</si>
  <si>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</si>
  <si>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</si>
  <si>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</si>
  <si>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</si>
  <si>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</si>
  <si>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</si>
  <si>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</si>
  <si>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</si>
  <si>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</si>
  <si>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</si>
  <si>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</si>
  <si>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</si>
  <si>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</si>
  <si>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</si>
  <si>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</si>
  <si>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</si>
  <si>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</si>
  <si>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</si>
  <si>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</si>
  <si>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</si>
  <si>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</si>
  <si>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</si>
  <si>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</si>
  <si>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</si>
  <si>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</si>
  <si>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</si>
  <si>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</si>
  <si>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</si>
  <si>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</si>
  <si>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</si>
  <si>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</si>
  <si>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</si>
  <si>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</si>
  <si>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</si>
  <si>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</si>
  <si>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</si>
  <si>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</si>
  <si>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</si>
  <si>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</si>
  <si>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</si>
  <si>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</si>
  <si>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</si>
  <si>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</si>
  <si>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</si>
  <si>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</si>
  <si>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</si>
  <si>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</si>
  <si>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</si>
  <si>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</si>
  <si>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</si>
  <si>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</si>
  <si>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</si>
  <si>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</si>
  <si>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</si>
  <si>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</si>
  <si>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</si>
  <si>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</si>
  <si>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</si>
  <si>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</si>
  <si>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</si>
  <si>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</si>
  <si>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</si>
  <si>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</si>
  <si>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</si>
  <si>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</si>
  <si>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</si>
  <si>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</si>
  <si>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</si>
  <si>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</si>
  <si>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</si>
  <si>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</si>
  <si>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</si>
  <si>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</si>
  <si>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</si>
  <si>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</si>
  <si>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</si>
  <si>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</si>
  <si>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</si>
  <si>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</si>
  <si>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</si>
  <si>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</si>
  <si>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</si>
  <si>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</si>
  <si>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</si>
  <si>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Додаткова угода №1 від 14.03.2024 до Договору №4/03-01/24 від 08.01.2024 на 59870,16 грн., всього сума договору = 67953,26 грн.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</si>
  <si>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</si>
  <si>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</si>
  <si>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</si>
  <si>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</si>
  <si>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</si>
  <si>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</si>
  <si>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</si>
  <si>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</si>
  <si>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</si>
  <si>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</si>
  <si>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</si>
  <si>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</si>
  <si>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</si>
  <si>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</si>
  <si>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</si>
  <si>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</si>
  <si>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</si>
  <si>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</si>
  <si>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</si>
  <si>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</si>
  <si>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</si>
  <si>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</si>
  <si>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</si>
  <si>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</si>
  <si>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</si>
  <si>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</si>
  <si>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</si>
  <si>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</si>
  <si>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</si>
  <si>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</si>
  <si>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</si>
  <si>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</si>
  <si>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</si>
  <si>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</si>
  <si>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</si>
  <si>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</si>
  <si>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</si>
  <si>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</si>
  <si>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</si>
  <si>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</si>
  <si>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</si>
  <si>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</si>
  <si>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</si>
  <si>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</si>
  <si>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</si>
  <si>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</si>
  <si>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</si>
  <si>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</si>
  <si>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</si>
  <si>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</si>
  <si>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</si>
  <si>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</si>
  <si>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</si>
  <si>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</si>
  <si>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</si>
  <si>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</si>
  <si>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</si>
  <si>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</si>
  <si>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</si>
  <si>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</si>
  <si>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</si>
  <si>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</si>
  <si>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</si>
  <si>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</si>
  <si>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</si>
  <si>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</si>
  <si>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</si>
  <si>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</si>
  <si>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</si>
  <si>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</si>
  <si>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</si>
  <si>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</si>
  <si>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</si>
  <si>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</si>
  <si>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</si>
  <si>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</si>
  <si>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</si>
  <si>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</si>
  <si>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</si>
  <si>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</si>
  <si>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</si>
  <si>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</si>
  <si>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</si>
  <si>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</si>
  <si>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</si>
  <si>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</si>
  <si>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</si>
  <si>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</si>
  <si>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</si>
  <si>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</si>
  <si>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</si>
  <si>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</si>
  <si>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</si>
  <si>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</si>
  <si>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</si>
  <si>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</si>
  <si>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</si>
  <si>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</si>
  <si>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</si>
  <si>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</si>
  <si>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</si>
  <si>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</si>
  <si>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</si>
  <si>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</si>
  <si>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</si>
  <si>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</si>
  <si>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</si>
  <si>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</si>
  <si>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</si>
  <si>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</si>
  <si>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</si>
  <si>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</si>
  <si>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</si>
  <si>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</si>
  <si>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</si>
  <si>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</si>
  <si>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</si>
  <si>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</si>
  <si>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</si>
  <si>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</si>
  <si>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</si>
  <si>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</si>
  <si>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</si>
  <si>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</si>
  <si>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</si>
  <si>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</si>
  <si>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</si>
  <si>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</si>
  <si>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</si>
  <si>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</si>
  <si>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</si>
  <si>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</si>
  <si>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</si>
  <si>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</si>
  <si>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</si>
  <si>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</si>
  <si>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</si>
  <si>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</si>
  <si>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</si>
  <si>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</si>
  <si>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</si>
  <si>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</si>
  <si>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</si>
  <si>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</si>
  <si>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</si>
  <si>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</si>
  <si>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</si>
  <si>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</si>
  <si>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</si>
  <si>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</si>
  <si>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</si>
  <si>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</si>
  <si>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</si>
  <si>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</si>
  <si>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</si>
  <si>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</si>
  <si>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</si>
  <si>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</si>
  <si>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</si>
  <si>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</si>
  <si>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</si>
  <si>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</si>
  <si>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</si>
  <si>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</si>
  <si>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</si>
  <si>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</si>
  <si>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</si>
  <si>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</si>
  <si>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</si>
  <si>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</si>
  <si>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</si>
  <si>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</si>
  <si>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</si>
  <si>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</si>
  <si>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</si>
  <si>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</si>
  <si>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</si>
  <si>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</si>
  <si>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</si>
  <si>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</si>
  <si>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</si>
  <si>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</si>
  <si>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</si>
  <si>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</si>
  <si>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</si>
  <si>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</si>
  <si>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</si>
  <si>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</si>
  <si>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</si>
  <si>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</si>
  <si>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</si>
  <si>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</si>
  <si>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</si>
  <si>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</si>
  <si>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</si>
  <si>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</si>
  <si>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</si>
  <si>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</si>
  <si>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</si>
  <si>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</si>
  <si>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</si>
  <si>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</si>
  <si>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</si>
  <si>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</si>
  <si>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</si>
  <si>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</si>
  <si>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</si>
  <si>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</si>
  <si>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</si>
  <si>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</si>
  <si>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</si>
  <si>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</si>
  <si>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</si>
  <si>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</si>
  <si>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</si>
  <si>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</si>
  <si>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</si>
  <si>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</si>
  <si>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</si>
  <si>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</si>
  <si>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</si>
  <si>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</si>
  <si>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</si>
  <si>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</si>
  <si>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</si>
  <si>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</si>
  <si>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</si>
  <si>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</si>
  <si>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</si>
  <si>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</si>
  <si>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</si>
  <si>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</si>
  <si>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</si>
  <si>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</si>
  <si>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</si>
  <si>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</si>
  <si>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</si>
  <si>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</si>
  <si>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</si>
  <si>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</si>
  <si>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</si>
  <si>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</si>
  <si>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</si>
  <si>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</si>
  <si>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</si>
  <si>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</si>
  <si>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</si>
  <si>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</si>
  <si>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</si>
  <si>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</si>
  <si>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</si>
  <si>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</si>
  <si>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</si>
  <si>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</si>
  <si>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</si>
  <si>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</si>
  <si>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</si>
  <si>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</si>
  <si>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</si>
  <si>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</si>
  <si>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</si>
  <si>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</si>
  <si>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</si>
  <si>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</si>
  <si>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</si>
  <si>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</si>
  <si>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</si>
  <si>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</si>
  <si>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</si>
  <si>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</si>
  <si>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</si>
  <si>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</si>
  <si>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</si>
  <si>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</si>
  <si>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</si>
  <si>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</si>
  <si>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</si>
  <si>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</si>
  <si>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</si>
  <si>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</si>
  <si>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</si>
  <si>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</si>
  <si>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</si>
  <si>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</si>
  <si>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</si>
  <si>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</si>
  <si>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</si>
  <si>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</si>
  <si>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</si>
  <si>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</si>
  <si>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</si>
  <si>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</si>
  <si>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</si>
  <si>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</si>
  <si>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</si>
  <si>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</si>
  <si>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</si>
  <si>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</si>
  <si>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</si>
  <si>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</si>
  <si>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</si>
  <si>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</si>
  <si>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</si>
  <si>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                        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</si>
  <si>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                  Оголошується вдруге</t>
    </r>
  </si>
  <si>
    <r>
      <t xml:space="preserve"> </t>
    </r>
    <r>
      <rPr>
        <b/>
        <sz val="16"/>
        <rFont val="Times New Roman"/>
        <family val="1"/>
        <charset val="204"/>
      </rPr>
      <t>Очікуєма вартість 2 064 988,00 грн.</t>
    </r>
    <r>
      <rPr>
        <sz val="16"/>
        <rFont val="Times New Roman"/>
        <family val="1"/>
      </rPr>
      <t xml:space="preserve"> Розпорядження КМУвід 13.08.2024 № 763-р, РМР №1927 від 26.09.2024 (субвенція -  1445491,60 грн./місцевий бюджет - 619496,40 грн.-КПКВКМБ 1511241 с.ф.)           Оголошується вдруге</t>
    </r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</si>
  <si>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 Оголошується вдруге</t>
    </r>
  </si>
  <si>
    <t>Придбання печаток та штампів</t>
  </si>
  <si>
    <t>Договір №153-11/24 від 21.11.2024 на суму 1890,00</t>
  </si>
  <si>
    <t>Договір №152-11/24 від 21.11.2024 на суму 7471,00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</si>
  <si>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                     Економія 35000-32411+5000-6900 = 689,00</t>
    </r>
  </si>
  <si>
    <r>
      <t xml:space="preserve">Згідно Рішення ЮМР від 28.03.2024 року №1666 та листа УБР №810 від 20.11.2024 добавлено 5000,00 грн. </t>
    </r>
    <r>
      <rPr>
        <b/>
        <sz val="16"/>
        <rFont val="Times New Roman"/>
        <family val="1"/>
        <charset val="204"/>
      </rPr>
      <t>Договір №154-11/204 від 21.11.2024 на суму 6900,00 грн.</t>
    </r>
  </si>
  <si>
    <t>ДК 021:2015: 42512200-0</t>
  </si>
  <si>
    <t>Придбання кондиціонера</t>
  </si>
  <si>
    <t>Договір №155-11/24 від 26.11.2024 на суму 20500,00 грн.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</si>
  <si>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27321,76 -455=26866,76-1890=24976,76 -7471=17505,76-17500=5,76</t>
    </r>
  </si>
  <si>
    <t>Залишок коштів в сумі - 1037,00-583=454,00</t>
  </si>
  <si>
    <t>Послуги з поточного ремонту та обслуговування комп’ютерної та організаційної техніки</t>
  </si>
  <si>
    <t xml:space="preserve">Договір №156-11/24 від 26.11.2024 року на суму 11300,00 грн. </t>
  </si>
  <si>
    <t>Залишок коштів в сумі - 10007,74- 5998,32= 4009,42 грн -3000,00=1009,42</t>
  </si>
  <si>
    <t>Договір №157-11/24 від 26.11.2024 на суму 99500,00 грн.                                                      Економія 173844-99500=74344,00</t>
  </si>
  <si>
    <t>Договір №158-11/24 від 26.11.2024 на суму 39160,00 грн.                                                      Економія 46992-39160=7832,00</t>
  </si>
  <si>
    <r>
      <t xml:space="preserve">Згідно Рішення ЮМР від 28.03.2024 року №1666                        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  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</si>
  <si>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251162,00)</t>
    </r>
  </si>
  <si>
    <r>
      <t xml:space="preserve">згідно Рішення ЮМР від 30.01.2024        №1569 </t>
    </r>
    <r>
      <rPr>
        <sz val="16"/>
        <color rgb="FF0070C0"/>
        <rFont val="Times New Roman"/>
        <family val="1"/>
        <charset val="204"/>
      </rPr>
      <t>Вивільнено кошти  в сумі 237000,00 за рішенням сесії від 28.11.2024 року №2074</t>
    </r>
  </si>
  <si>
    <t>Придбання ноутбука</t>
  </si>
  <si>
    <t>Придбання зарядних станцій (2 шт.)</t>
  </si>
  <si>
    <t>ДК 021:2015: 30210000-4</t>
  </si>
  <si>
    <t>ДК 021:2015: 31430000-9</t>
  </si>
  <si>
    <t>Технічне обстеження будівлі фельдшерсько-акушерського пункту в с. Панкратове, Вознесенського району, Миколаївської області</t>
  </si>
  <si>
    <t>ДК 021:2015: 71631300-3</t>
  </si>
  <si>
    <r>
      <t xml:space="preserve">згідно Рішення ЮМР від 28.03.2024        №1666 </t>
    </r>
    <r>
      <rPr>
        <sz val="16"/>
        <color rgb="FF0070C0"/>
        <rFont val="Times New Roman"/>
        <family val="1"/>
        <charset val="204"/>
      </rPr>
      <t xml:space="preserve">Вивільнено кошти в сумі 5 600 000,00 грн. за рішенням сесії від 28.11.2024 року №2074 </t>
    </r>
  </si>
  <si>
    <t xml:space="preserve">Вивільнено кошти в сумі 38399,00 грн. за рішенням сесії від 28.11.2024 року №2074 </t>
  </si>
  <si>
    <t xml:space="preserve">Вивільнено кошти в сумі 908770,38 грн. за рішенням сесії від 28.11.2024 року №2074 </t>
  </si>
  <si>
    <t xml:space="preserve">Вивільнено кошти в сумі 11630,62 грн. за рішенням сесії від 28.11.2024 року №2074 </t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</si>
  <si>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 xml:space="preserve">Дог. № 122-09/24 від 23.09.2024 на суму 435616,24 грн. (95% - 413835,43 грн.; 5% - 21780,81 грн.) </t>
    </r>
    <r>
      <rPr>
        <sz val="14"/>
        <color rgb="FF0070C0"/>
        <rFont val="Times New Roman"/>
        <family val="1"/>
        <charset val="204"/>
      </rPr>
      <t>Вивільнено залишок коштів в сумі 29020,00 рішенням сесії від 28.11.2024 №2074</t>
    </r>
  </si>
  <si>
    <t xml:space="preserve">Договір № 123-09/24 від 23.09.2024 </t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</si>
  <si>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 </t>
    </r>
    <r>
      <rPr>
        <sz val="16"/>
        <color rgb="FF0070C0"/>
        <rFont val="Times New Roman"/>
        <family val="1"/>
        <charset val="204"/>
      </rPr>
      <t>Вивільнено залишок коштів 9389,00 сесія №2074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</si>
  <si>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 xml:space="preserve">(Економія 411413,60-4615,44=406798,16) </t>
    </r>
    <r>
      <rPr>
        <sz val="16"/>
        <color rgb="FF0070C0"/>
        <rFont val="Times New Roman"/>
        <family val="1"/>
        <charset val="204"/>
      </rPr>
      <t>Вивільнення коштів в сумі 493152,00 за рішенням сесії №2074 від 28.11.2024</t>
    </r>
  </si>
  <si>
    <t>Вивільнено кошти в сумі 200000,00 за рішенням сесії від 28.11.2024 №2074</t>
  </si>
  <si>
    <t>Вивільнення коштів в сумі 200000,00 грн. за рішенням сесії ЮМР від 28.11.2024 №2074</t>
  </si>
  <si>
    <t>Вивільнення коштів в сумі 400000,00 грн. за рішенням сесії ЮМР від 28.11.2024 №2074</t>
  </si>
  <si>
    <t>Вивільнення коштів в сумі 290644,80 грн. за рішенням сесії ЮМР від 28.11.2024 №2074</t>
  </si>
  <si>
    <t>Вивільнення коштів в сумі 23887,44 грн. за рішенням сесії ЮМР від 28.11.2024 №2074</t>
  </si>
  <si>
    <t xml:space="preserve">Вивільнено кошти в сумі 1200000,00 грн. за рішенням сесії від 28.11.2024 року №2074 </t>
  </si>
  <si>
    <t xml:space="preserve">Вивільнено кошти в сумі 600000,00 грн. за рішенням сесії від 28.11.2024 року №2074 </t>
  </si>
  <si>
    <t xml:space="preserve">Вивільнено кошти в сумі 400000,00 грн. за рішенням сесії від 28.11.2024 року №2074 </t>
  </si>
  <si>
    <t xml:space="preserve">Вивільнено кошти в сумі 200000,00 грн. за рішенням сесії від 28.11.2024 року №2074 </t>
  </si>
  <si>
    <t xml:space="preserve">Вивільнено кошти в сумі 380000,00грн. за рішенням сесії від 28.11.2024 року №2074 </t>
  </si>
  <si>
    <r>
      <t xml:space="preserve">згідно Рішення ЮМР від 30.01.2024        №1569 </t>
    </r>
    <r>
      <rPr>
        <sz val="16"/>
        <color rgb="FF0070C0"/>
        <rFont val="Times New Roman"/>
        <family val="1"/>
        <charset val="204"/>
      </rPr>
      <t>Вивільнено кошти  в сумі 1583,00 за рішенням сесії від 28.11.2024 року №2074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</si>
  <si>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-8243,18 зменш.=969285,27</t>
    </r>
    <r>
      <rPr>
        <sz val="16"/>
        <color rgb="FFFF0000"/>
        <rFont val="Times New Roman"/>
        <family val="1"/>
        <charset val="204"/>
      </rPr>
      <t xml:space="preserve"> 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</si>
  <si>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0070C0"/>
        <rFont val="Times New Roman"/>
        <family val="1"/>
        <charset val="204"/>
      </rPr>
      <t>179495,35 -вивільнено рішенням сесії №2074</t>
    </r>
  </si>
  <si>
    <r>
      <t xml:space="preserve">згідно Рішення ЮМР від 30.01.2024        №1569; відкориговано згідно листа УБРЮМР №163 від 14.03.2024 +5000,00 грн. </t>
    </r>
    <r>
      <rPr>
        <b/>
        <sz val="16"/>
        <rFont val="Times New Roman"/>
        <family val="1"/>
        <charset val="204"/>
      </rPr>
      <t>Договір №53-03/24 від 19.03.2024 на суму 416248,76</t>
    </r>
  </si>
  <si>
    <t>Договір №54-03/24 від 19.03.2024 на суму 5071,09</t>
  </si>
  <si>
    <t>Договір №55-03/24 від 19.03.2024 на суму 2136,00</t>
  </si>
  <si>
    <r>
      <t xml:space="preserve">згідно Рішення ЮМР від 30.01.2024        №1569; відкориговано згідно листа УБРЮМР №163 від 14.03.2024 -5000,00 грн.                                     </t>
    </r>
    <r>
      <rPr>
        <b/>
        <sz val="16"/>
        <rFont val="Times New Roman"/>
        <family val="1"/>
        <charset val="204"/>
      </rPr>
      <t>Договір №50-03/24 від 19.03.2024 на суму 395910,96</t>
    </r>
  </si>
  <si>
    <t>Договір №51-03/24 від 19.03.2024 на суму 4823,19</t>
  </si>
  <si>
    <t>Договір №52-03/24 від 19.03.2024 на суму 2136,00</t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</si>
  <si>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 </t>
    </r>
    <r>
      <rPr>
        <sz val="16"/>
        <color rgb="FF0070C0"/>
        <rFont val="Times New Roman"/>
        <family val="1"/>
        <charset val="204"/>
      </rPr>
      <t>Вивільнено 1968000-1965000,00=3000,00 (рішення №2074)</t>
    </r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</si>
  <si>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 </t>
    </r>
    <r>
      <rPr>
        <b/>
        <sz val="16"/>
        <rFont val="Times New Roman"/>
        <family val="1"/>
        <charset val="204"/>
      </rPr>
      <t>Договір №108-08/24 від 27.08.2024 на суму 397824,11</t>
    </r>
  </si>
  <si>
    <t>Договір № 132-10/24 від 21.10.2024 на суму 32000,00</t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</si>
  <si>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 xml:space="preserve">.       РМР від 26.09.2024 № 1927 </t>
    </r>
    <r>
      <rPr>
        <sz val="16"/>
        <color rgb="FF0070C0"/>
        <rFont val="Times New Roman"/>
        <family val="1"/>
        <charset val="204"/>
      </rPr>
      <t>Вивільнено 2936000,00-2935000,00=1000,00 (рішення №2074)</t>
    </r>
  </si>
  <si>
    <t>Договір № 133-10/24 від 21.10.2024 на суму 64000,00</t>
  </si>
  <si>
    <r>
      <rPr>
        <b/>
        <sz val="16"/>
        <rFont val="Times New Roman"/>
        <family val="1"/>
        <charset val="204"/>
      </rPr>
      <t xml:space="preserve">Очікувана вартісь 5180533,00 грн.  </t>
    </r>
    <r>
      <rPr>
        <sz val="16"/>
        <rFont val="Times New Roman"/>
        <family val="1"/>
        <charset val="204"/>
      </rPr>
      <t xml:space="preserve">                       Рішення ЮМР №1666 від 28.03.2024 року Доповнена назва напрямку                                  </t>
    </r>
    <r>
      <rPr>
        <sz val="16"/>
        <color rgb="FFFF0000"/>
        <rFont val="Times New Roman"/>
        <family val="1"/>
        <charset val="204"/>
      </rPr>
      <t xml:space="preserve">Всього 7430000,00 грн оголошується втретє </t>
    </r>
    <r>
      <rPr>
        <sz val="16"/>
        <color rgb="FF0070C0"/>
        <rFont val="Times New Roman"/>
        <family val="1"/>
        <charset val="204"/>
      </rPr>
      <t>(Вивільнення коштів по напрямку в сумі 46300000,00 за рішенням сесії від 28.11.2024 №2074)</t>
    </r>
  </si>
  <si>
    <t>Рішення сесії від 28.11.2024 року №2074</t>
  </si>
  <si>
    <t>Договір №169-12/24 від 04.12.2024 на суму 24500,00 грн.</t>
  </si>
  <si>
    <t>Договір №162-12/24 від 04.12.2024 на суму 96000,00 грн.</t>
  </si>
  <si>
    <r>
      <t xml:space="preserve">РМР від 30.08.2024 № 1897                                </t>
    </r>
    <r>
      <rPr>
        <b/>
        <sz val="16"/>
        <rFont val="Times New Roman"/>
        <family val="1"/>
        <charset val="204"/>
      </rPr>
      <t xml:space="preserve">Договір №166-12/24 від 04.12.2024 року на суму 418722,79 </t>
    </r>
    <r>
      <rPr>
        <b/>
        <sz val="16"/>
        <color rgb="FFFF0000"/>
        <rFont val="Times New Roman"/>
        <family val="1"/>
        <charset val="204"/>
      </rPr>
      <t>(Економія 462673-418722,79=43950,21)</t>
    </r>
  </si>
  <si>
    <t>Договір №167-12/24 від 04.12.2024 року на суму 3500,00 (Економія 6647-3500=3147,00)</t>
  </si>
  <si>
    <t>Договір №168-12/24 від 04.12.2024 року на суму 3560,00 (Економія 4272-3560=712,00)</t>
  </si>
  <si>
    <r>
      <t xml:space="preserve">РМР від 30.08.2024 № 1897                                 </t>
    </r>
    <r>
      <rPr>
        <b/>
        <sz val="16"/>
        <rFont val="Times New Roman"/>
        <family val="1"/>
        <charset val="204"/>
      </rPr>
      <t>Договір №163-12/24</t>
    </r>
    <r>
      <rPr>
        <sz val="16"/>
        <rFont val="Times New Roman"/>
        <family val="1"/>
        <charset val="204"/>
      </rPr>
      <t xml:space="preserve"> від 04.12.2024 року на суму 426690,59 (Економія 467118-426690,59= 40427,41)</t>
    </r>
  </si>
  <si>
    <t>Договір №164-12/24 від 04.12.2024 року на суму 3600,00 (Економія 6702-3600=3102,00)</t>
  </si>
  <si>
    <t>Договір №165-12/24 від 04.12.2024 року на суму 3560,00 (Економія 4272-3560=712,00)</t>
  </si>
  <si>
    <r>
      <t xml:space="preserve">Договір №171-12/24   від 04.12.2024 на суму 17800,00 грн. </t>
    </r>
    <r>
      <rPr>
        <sz val="16"/>
        <color rgb="FFFF0000"/>
        <rFont val="Times New Roman"/>
        <family val="1"/>
        <charset val="204"/>
      </rPr>
      <t>Економія 21360-17800=3560,00</t>
    </r>
  </si>
  <si>
    <r>
      <t xml:space="preserve">Договір № 160-12/24  від 04.12.2024 на суму 52000,00 грн. </t>
    </r>
    <r>
      <rPr>
        <sz val="16"/>
        <color rgb="FFFF0000"/>
        <rFont val="Times New Roman"/>
        <family val="1"/>
        <charset val="204"/>
      </rPr>
      <t>Економія 115640-52000=63640,00</t>
    </r>
  </si>
  <si>
    <t>Марина Ізотова</t>
  </si>
  <si>
    <r>
      <t xml:space="preserve">Рішення ЮМР №1666 від 28.03.2024 року, Рішення ЮМР №1897 від 30.08.2024 року. </t>
    </r>
    <r>
      <rPr>
        <sz val="16"/>
        <color rgb="FFFF0000"/>
        <rFont val="Times New Roman"/>
        <family val="1"/>
        <charset val="204"/>
      </rPr>
      <t>Договір № 172-12/24 від 11.12.2024                      на суму 4 042 092,81 грн.</t>
    </r>
  </si>
  <si>
    <t>Договір № 173-12/24 від 11.12.2024 - 33100,00 грн.   (66701,00-33100,00=33601,00 - економія)</t>
  </si>
  <si>
    <t>Договір № 174-12/24 від 11.12.2024 - 14989,47 грн.   (17987,00-14989,47=2997,53 - економія)</t>
  </si>
  <si>
    <r>
      <t>Залишок коштів 2006,14-798,72= 1207.42</t>
    </r>
    <r>
      <rPr>
        <sz val="16"/>
        <color rgb="FFFF0000"/>
        <rFont val="Times New Roman"/>
        <family val="1"/>
        <charset val="204"/>
      </rPr>
      <t>-397,78-159,30=650,34</t>
    </r>
    <r>
      <rPr>
        <sz val="16"/>
        <rFont val="Times New Roman"/>
        <family val="1"/>
        <charset val="204"/>
      </rPr>
      <t xml:space="preserve"> грн.</t>
    </r>
  </si>
  <si>
    <r>
      <t>Додаткова угода №8 від 11.12.2024 до договору № 45/05-08/21 на суму 4276,86</t>
    </r>
    <r>
      <rPr>
        <sz val="16"/>
        <color rgb="FFFF0000"/>
        <rFont val="Times New Roman"/>
        <family val="1"/>
        <charset val="204"/>
      </rPr>
      <t>+397,78=4674,64</t>
    </r>
  </si>
  <si>
    <r>
      <t>Додаткова угода №5 від 11.12.2024 до договору № 64/01-01/22 на суму 1717,00</t>
    </r>
    <r>
      <rPr>
        <sz val="16"/>
        <color rgb="FFFF0000"/>
        <rFont val="Times New Roman"/>
        <family val="1"/>
        <charset val="204"/>
      </rPr>
      <t>+159,30=1876,30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</si>
  <si>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16.12.2024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</si>
</sst>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5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0F2A9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0" fillId="0" borderId="2" xfId="0" applyBorder="1"/>
    <xf numFmtId="0" fontId="9" fillId="0" borderId="2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3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6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3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3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3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3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3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3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3" xfId="0" applyFont="1" applyFill="1" applyBorder="1" applyAlignment="1">
      <alignment horizontal="left" vertical="center" wrapText="1"/>
    </xf>
    <xf numFmtId="0" fontId="10" fillId="14" borderId="3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3" xfId="0" applyFont="1" applyFill="1" applyBorder="1" applyAlignment="1">
      <alignment horizontal="left" wrapText="1"/>
    </xf>
    <xf numFmtId="0" fontId="12" fillId="4" borderId="3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3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3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3" xfId="0" applyFont="1" applyFill="1" applyBorder="1" applyAlignment="1">
      <alignment horizontal="left" vertical="center" wrapText="1"/>
    </xf>
    <xf numFmtId="0" fontId="10" fillId="27" borderId="3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3" xfId="0" applyFont="1" applyFill="1" applyBorder="1" applyAlignment="1">
      <alignment horizontal="left" vertical="center" wrapText="1"/>
    </xf>
    <xf numFmtId="0" fontId="10" fillId="21" borderId="3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3" xfId="0" applyFont="1" applyFill="1" applyBorder="1" applyAlignment="1">
      <alignment horizontal="left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3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6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3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3" xfId="0" applyNumberFormat="1" applyFont="1" applyFill="1" applyBorder="1" applyAlignment="1">
      <alignment horizontal="center" vertical="center" wrapText="1"/>
    </xf>
    <xf numFmtId="49" fontId="11" fillId="19" borderId="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3" xfId="0" applyFont="1" applyFill="1" applyBorder="1" applyAlignment="1">
      <alignment horizontal="left" vertical="center" wrapText="1"/>
    </xf>
    <xf numFmtId="0" fontId="10" fillId="33" borderId="3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3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3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3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3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3" xfId="0" applyFont="1" applyFill="1" applyBorder="1" applyAlignment="1">
      <alignment horizontal="left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0" fontId="11" fillId="31" borderId="3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left" vertical="center" wrapText="1"/>
    </xf>
    <xf numFmtId="4" fontId="10" fillId="37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19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4" fontId="10" fillId="38" borderId="1" xfId="0" applyNumberFormat="1" applyFont="1" applyFill="1" applyBorder="1" applyAlignment="1">
      <alignment horizontal="center" vertical="center" wrapText="1"/>
    </xf>
    <xf numFmtId="4" fontId="23" fillId="33" borderId="1" xfId="0" applyNumberFormat="1" applyFont="1" applyFill="1" applyBorder="1" applyAlignment="1">
      <alignment horizontal="center" vertical="center" wrapText="1"/>
    </xf>
    <xf numFmtId="4" fontId="22" fillId="38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left" vertical="center" wrapText="1"/>
    </xf>
    <xf numFmtId="1" fontId="11" fillId="39" borderId="1" xfId="0" applyNumberFormat="1" applyFont="1" applyFill="1" applyBorder="1" applyAlignment="1">
      <alignment horizontal="center" vertical="center" wrapText="1"/>
    </xf>
    <xf numFmtId="49" fontId="11" fillId="39" borderId="1" xfId="0" applyNumberFormat="1" applyFont="1" applyFill="1" applyBorder="1" applyAlignment="1">
      <alignment horizontal="center" vertical="center" wrapText="1"/>
    </xf>
    <xf numFmtId="49" fontId="31" fillId="39" borderId="1" xfId="0" applyNumberFormat="1" applyFont="1" applyFill="1" applyBorder="1" applyAlignment="1">
      <alignment horizontal="center" vertical="center" wrapText="1"/>
    </xf>
    <xf numFmtId="49" fontId="23" fillId="39" borderId="1" xfId="0" applyNumberFormat="1" applyFont="1" applyFill="1" applyBorder="1" applyAlignment="1">
      <alignment horizontal="center" vertical="center" wrapText="1"/>
    </xf>
    <xf numFmtId="4" fontId="23" fillId="39" borderId="1" xfId="0" applyNumberFormat="1" applyFont="1" applyFill="1" applyBorder="1" applyAlignment="1">
      <alignment horizontal="center" vertical="center" wrapText="1"/>
    </xf>
    <xf numFmtId="0" fontId="10" fillId="39" borderId="1" xfId="0" applyFont="1" applyFill="1" applyBorder="1" applyAlignment="1">
      <alignment horizontal="left" vertical="center" wrapText="1"/>
    </xf>
    <xf numFmtId="1" fontId="10" fillId="39" borderId="1" xfId="0" applyNumberFormat="1" applyFont="1" applyFill="1" applyBorder="1" applyAlignment="1">
      <alignment horizontal="center" vertical="center" wrapText="1"/>
    </xf>
    <xf numFmtId="1" fontId="23" fillId="39" borderId="1" xfId="0" applyNumberFormat="1" applyFont="1" applyFill="1" applyBorder="1" applyAlignment="1">
      <alignment horizontal="center" vertical="center" wrapText="1"/>
    </xf>
    <xf numFmtId="49" fontId="10" fillId="39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0F2A9"/>
      <color rgb="FFBFE97B"/>
      <color rgb="FFCCFFFF"/>
      <color rgb="FFCC3399"/>
      <color rgb="FF993366"/>
      <color rgb="FFFFCCFF"/>
      <color rgb="FFFFCCCC"/>
      <color rgb="FF3C2AA6"/>
      <color rgb="FF64F4F8"/>
      <color rgb="FF81C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7"/>
  <sheetViews>
    <sheetView tabSelected="1" zoomScale="59" zoomScaleNormal="59" zoomScaleSheetLayoutView="70" workbookViewId="0">
      <pane xSplit="2" ySplit="6" topLeftCell="C62" activePane="bottomRight" state="frozen"/>
      <selection pane="topRight" activeCell="C1" sqref="C1"/>
      <selection pane="bottomLeft" activeCell="A7" sqref="A7"/>
      <selection pane="bottomRight" activeCell="A2" sqref="A2:J5"/>
    </sheetView>
  </sheetViews>
  <sheetFormatPr defaultRowHeight="19.5" x14ac:dyDescent="0.3"/>
  <cols>
    <col min="1" max="1" width="34.28515625" customWidth="1"/>
    <col min="2" max="2" width="53.7109375" customWidth="1"/>
    <col min="3" max="5" width="18.140625" customWidth="1"/>
    <col min="6" max="6" width="25" customWidth="1"/>
    <col min="7" max="7" width="43.28515625" customWidth="1"/>
    <col min="8" max="8" width="25.42578125" customWidth="1"/>
    <col min="9" max="9" width="62.140625" customWidth="1"/>
    <col min="10" max="10" width="31.28515625" style="11" customWidth="1"/>
    <col min="11" max="11" width="71.140625" customWidth="1"/>
  </cols>
  <sheetData>
    <row r="1" spans="1:11" s="299" customFormat="1" ht="37.5" customHeight="1" x14ac:dyDescent="0.25">
      <c r="A1" s="477" t="s">
        <v>552</v>
      </c>
      <c r="B1" s="477"/>
      <c r="C1" s="477"/>
      <c r="D1" s="477"/>
      <c r="E1" s="477"/>
      <c r="F1" s="477"/>
      <c r="G1" s="477"/>
      <c r="H1" s="477"/>
      <c r="I1" s="477"/>
      <c r="J1" s="477"/>
      <c r="K1" s="1"/>
    </row>
    <row r="2" spans="1:11" x14ac:dyDescent="0.25">
      <c r="A2" s="475" t="s">
        <v>60</v>
      </c>
      <c r="B2" s="475"/>
      <c r="C2" s="475"/>
      <c r="D2" s="475"/>
      <c r="E2" s="475"/>
      <c r="F2" s="475"/>
      <c r="G2" s="475"/>
      <c r="H2" s="475"/>
      <c r="I2" s="475"/>
      <c r="J2" s="475"/>
      <c r="K2" s="1"/>
    </row>
    <row r="3" spans="1:11" ht="18.600000000000001" customHeight="1" x14ac:dyDescent="0.25">
      <c r="A3" s="475"/>
      <c r="B3" s="475"/>
      <c r="C3" s="475"/>
      <c r="D3" s="475"/>
      <c r="E3" s="475"/>
      <c r="F3" s="475"/>
      <c r="G3" s="475"/>
      <c r="H3" s="475"/>
      <c r="I3" s="475"/>
      <c r="J3" s="475"/>
      <c r="K3" s="1"/>
    </row>
    <row r="4" spans="1:11" ht="40.5" customHeight="1" x14ac:dyDescent="0.25">
      <c r="A4" s="475"/>
      <c r="B4" s="475"/>
      <c r="C4" s="475"/>
      <c r="D4" s="475"/>
      <c r="E4" s="475"/>
      <c r="F4" s="475"/>
      <c r="G4" s="475"/>
      <c r="H4" s="475"/>
      <c r="I4" s="475"/>
      <c r="J4" s="475"/>
      <c r="K4" s="2"/>
    </row>
    <row r="5" spans="1:11" ht="9" customHeight="1" x14ac:dyDescent="0.25">
      <c r="A5" s="476"/>
      <c r="B5" s="476"/>
      <c r="C5" s="476"/>
      <c r="D5" s="476"/>
      <c r="E5" s="476"/>
      <c r="F5" s="476"/>
      <c r="G5" s="476"/>
      <c r="H5" s="476"/>
      <c r="I5" s="476"/>
      <c r="J5" s="476"/>
      <c r="K5" s="3"/>
    </row>
    <row r="6" spans="1:11" ht="78.75" x14ac:dyDescent="0.25">
      <c r="A6" s="24" t="s">
        <v>0</v>
      </c>
      <c r="B6" s="24" t="s">
        <v>1</v>
      </c>
      <c r="C6" s="25" t="s">
        <v>2</v>
      </c>
      <c r="D6" s="25" t="s">
        <v>2</v>
      </c>
      <c r="E6" s="25" t="s">
        <v>2</v>
      </c>
      <c r="F6" s="24" t="s">
        <v>3</v>
      </c>
      <c r="G6" s="24" t="s">
        <v>4</v>
      </c>
      <c r="H6" s="24" t="s">
        <v>5</v>
      </c>
      <c r="I6" s="24" t="s">
        <v>6</v>
      </c>
      <c r="J6" s="24" t="s">
        <v>7</v>
      </c>
      <c r="K6" s="4"/>
    </row>
    <row r="7" spans="1:11" x14ac:dyDescent="0.25">
      <c r="A7" s="21" t="s">
        <v>8</v>
      </c>
      <c r="B7" s="21" t="s">
        <v>9</v>
      </c>
      <c r="C7" s="22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  <c r="I7" s="22" t="s">
        <v>16</v>
      </c>
      <c r="J7" s="23" t="s">
        <v>17</v>
      </c>
      <c r="K7" s="5"/>
    </row>
    <row r="8" spans="1:11" ht="60.75" x14ac:dyDescent="0.25">
      <c r="A8" s="65" t="s">
        <v>56</v>
      </c>
      <c r="B8" s="65" t="s">
        <v>45</v>
      </c>
      <c r="C8" s="52">
        <v>2210</v>
      </c>
      <c r="D8" s="52"/>
      <c r="E8" s="52"/>
      <c r="F8" s="431">
        <v>5.76</v>
      </c>
      <c r="G8" s="27" t="s">
        <v>18</v>
      </c>
      <c r="H8" s="428" t="s">
        <v>286</v>
      </c>
      <c r="I8" s="27" t="s">
        <v>485</v>
      </c>
      <c r="J8" s="14" t="s">
        <v>30</v>
      </c>
      <c r="K8" s="6"/>
    </row>
    <row r="9" spans="1:11" s="20" customFormat="1" ht="52.9" customHeight="1" x14ac:dyDescent="0.25">
      <c r="A9" s="28" t="s">
        <v>56</v>
      </c>
      <c r="B9" s="28" t="s">
        <v>361</v>
      </c>
      <c r="C9" s="29">
        <v>2210</v>
      </c>
      <c r="D9" s="29"/>
      <c r="E9" s="52"/>
      <c r="F9" s="372">
        <v>7471</v>
      </c>
      <c r="G9" s="27" t="s">
        <v>18</v>
      </c>
      <c r="H9" s="428" t="s">
        <v>286</v>
      </c>
      <c r="I9" s="27" t="s">
        <v>479</v>
      </c>
      <c r="J9" s="423" t="s">
        <v>30</v>
      </c>
      <c r="K9" s="6"/>
    </row>
    <row r="10" spans="1:11" s="20" customFormat="1" ht="72.599999999999994" customHeight="1" x14ac:dyDescent="0.25">
      <c r="A10" s="28" t="s">
        <v>56</v>
      </c>
      <c r="B10" s="65" t="s">
        <v>477</v>
      </c>
      <c r="C10" s="29">
        <v>2210</v>
      </c>
      <c r="D10" s="29"/>
      <c r="E10" s="52"/>
      <c r="F10" s="372">
        <v>1890</v>
      </c>
      <c r="G10" s="27" t="s">
        <v>18</v>
      </c>
      <c r="H10" s="428" t="s">
        <v>286</v>
      </c>
      <c r="I10" s="27" t="s">
        <v>478</v>
      </c>
      <c r="J10" s="423" t="s">
        <v>30</v>
      </c>
      <c r="K10" s="6"/>
    </row>
    <row r="11" spans="1:11" s="20" customFormat="1" ht="40.5" x14ac:dyDescent="0.25">
      <c r="A11" s="308" t="s">
        <v>56</v>
      </c>
      <c r="B11" s="308" t="s">
        <v>341</v>
      </c>
      <c r="C11" s="309">
        <v>2210</v>
      </c>
      <c r="D11" s="309"/>
      <c r="E11" s="309"/>
      <c r="F11" s="312">
        <v>13662.24</v>
      </c>
      <c r="G11" s="244" t="s">
        <v>18</v>
      </c>
      <c r="H11" s="244" t="s">
        <v>336</v>
      </c>
      <c r="I11" s="244" t="s">
        <v>337</v>
      </c>
      <c r="J11" s="244" t="s">
        <v>30</v>
      </c>
      <c r="K11" s="6"/>
    </row>
    <row r="12" spans="1:11" s="20" customFormat="1" ht="43.15" customHeight="1" x14ac:dyDescent="0.25">
      <c r="A12" s="65" t="s">
        <v>56</v>
      </c>
      <c r="B12" s="65" t="s">
        <v>361</v>
      </c>
      <c r="C12" s="52">
        <v>2210</v>
      </c>
      <c r="D12" s="52"/>
      <c r="E12" s="52"/>
      <c r="F12" s="323">
        <v>7016</v>
      </c>
      <c r="G12" s="14" t="s">
        <v>18</v>
      </c>
      <c r="H12" s="14" t="s">
        <v>336</v>
      </c>
      <c r="I12" s="14" t="s">
        <v>365</v>
      </c>
      <c r="J12" s="244"/>
      <c r="K12" s="6"/>
    </row>
    <row r="13" spans="1:11" ht="60.75" x14ac:dyDescent="0.25">
      <c r="A13" s="19" t="s">
        <v>82</v>
      </c>
      <c r="B13" s="434" t="s">
        <v>66</v>
      </c>
      <c r="C13" s="30">
        <v>2210</v>
      </c>
      <c r="D13" s="30"/>
      <c r="E13" s="54"/>
      <c r="F13" s="432">
        <v>655</v>
      </c>
      <c r="G13" s="15" t="s">
        <v>18</v>
      </c>
      <c r="H13" s="15" t="s">
        <v>346</v>
      </c>
      <c r="I13" s="15" t="s">
        <v>426</v>
      </c>
      <c r="J13" s="14" t="s">
        <v>30</v>
      </c>
      <c r="K13" s="6"/>
    </row>
    <row r="14" spans="1:11" s="20" customFormat="1" ht="80.45" customHeight="1" x14ac:dyDescent="0.25">
      <c r="A14" s="429" t="s">
        <v>429</v>
      </c>
      <c r="B14" s="433" t="s">
        <v>427</v>
      </c>
      <c r="C14" s="430">
        <v>2210</v>
      </c>
      <c r="D14" s="430"/>
      <c r="E14" s="430"/>
      <c r="F14" s="432">
        <v>7800</v>
      </c>
      <c r="G14" s="427" t="s">
        <v>18</v>
      </c>
      <c r="H14" s="427" t="s">
        <v>346</v>
      </c>
      <c r="I14" s="427" t="s">
        <v>428</v>
      </c>
      <c r="J14" s="14" t="s">
        <v>30</v>
      </c>
      <c r="K14" s="6"/>
    </row>
    <row r="15" spans="1:11" s="20" customFormat="1" ht="53.25" customHeight="1" x14ac:dyDescent="0.25">
      <c r="A15" s="65" t="s">
        <v>33</v>
      </c>
      <c r="B15" s="51" t="s">
        <v>195</v>
      </c>
      <c r="C15" s="52">
        <v>2240</v>
      </c>
      <c r="D15" s="52"/>
      <c r="E15" s="52"/>
      <c r="F15" s="323">
        <v>10000</v>
      </c>
      <c r="G15" s="14" t="s">
        <v>18</v>
      </c>
      <c r="H15" s="14" t="s">
        <v>75</v>
      </c>
      <c r="I15" s="95" t="s">
        <v>194</v>
      </c>
      <c r="J15" s="14" t="s">
        <v>30</v>
      </c>
      <c r="K15" s="6"/>
    </row>
    <row r="16" spans="1:11" s="20" customFormat="1" ht="63" customHeight="1" x14ac:dyDescent="0.25">
      <c r="A16" s="65" t="s">
        <v>33</v>
      </c>
      <c r="B16" s="51" t="s">
        <v>487</v>
      </c>
      <c r="C16" s="52">
        <v>2240</v>
      </c>
      <c r="D16" s="52"/>
      <c r="E16" s="52"/>
      <c r="F16" s="431">
        <v>11300</v>
      </c>
      <c r="G16" s="14" t="s">
        <v>18</v>
      </c>
      <c r="H16" s="14" t="s">
        <v>286</v>
      </c>
      <c r="I16" s="14" t="s">
        <v>488</v>
      </c>
      <c r="J16" s="14" t="s">
        <v>30</v>
      </c>
      <c r="K16" s="6"/>
    </row>
    <row r="17" spans="1:12" s="20" customFormat="1" ht="69" customHeight="1" x14ac:dyDescent="0.25">
      <c r="A17" s="424" t="s">
        <v>59</v>
      </c>
      <c r="B17" s="65" t="s">
        <v>456</v>
      </c>
      <c r="C17" s="52">
        <v>2240</v>
      </c>
      <c r="D17" s="52"/>
      <c r="E17" s="52"/>
      <c r="F17" s="448">
        <v>16000</v>
      </c>
      <c r="G17" s="423" t="s">
        <v>18</v>
      </c>
      <c r="H17" s="423" t="s">
        <v>286</v>
      </c>
      <c r="I17" s="423" t="s">
        <v>455</v>
      </c>
      <c r="J17" s="423" t="s">
        <v>30</v>
      </c>
      <c r="K17" s="6"/>
    </row>
    <row r="18" spans="1:12" s="20" customFormat="1" ht="89.45" customHeight="1" x14ac:dyDescent="0.25">
      <c r="A18" s="53" t="s">
        <v>59</v>
      </c>
      <c r="B18" s="433" t="s">
        <v>435</v>
      </c>
      <c r="C18" s="52">
        <v>2240</v>
      </c>
      <c r="D18" s="52"/>
      <c r="E18" s="52"/>
      <c r="F18" s="431">
        <v>4800</v>
      </c>
      <c r="G18" s="14" t="s">
        <v>18</v>
      </c>
      <c r="H18" s="14" t="s">
        <v>346</v>
      </c>
      <c r="I18" s="14" t="s">
        <v>436</v>
      </c>
      <c r="J18" s="14" t="s">
        <v>30</v>
      </c>
      <c r="K18" s="6"/>
    </row>
    <row r="19" spans="1:12" s="20" customFormat="1" ht="105.6" customHeight="1" x14ac:dyDescent="0.25">
      <c r="A19" s="53" t="s">
        <v>59</v>
      </c>
      <c r="B19" s="433" t="s">
        <v>431</v>
      </c>
      <c r="C19" s="52">
        <v>2240</v>
      </c>
      <c r="D19" s="52"/>
      <c r="E19" s="52"/>
      <c r="F19" s="431">
        <v>10536</v>
      </c>
      <c r="G19" s="14" t="s">
        <v>18</v>
      </c>
      <c r="H19" s="14" t="s">
        <v>346</v>
      </c>
      <c r="I19" s="14" t="s">
        <v>432</v>
      </c>
      <c r="J19" s="14" t="s">
        <v>30</v>
      </c>
      <c r="K19" s="6"/>
    </row>
    <row r="20" spans="1:12" s="20" customFormat="1" ht="89.45" customHeight="1" x14ac:dyDescent="0.25">
      <c r="A20" s="422" t="s">
        <v>430</v>
      </c>
      <c r="B20" s="433" t="s">
        <v>434</v>
      </c>
      <c r="C20" s="52">
        <v>2240</v>
      </c>
      <c r="D20" s="52"/>
      <c r="E20" s="52"/>
      <c r="F20" s="431">
        <v>9240</v>
      </c>
      <c r="G20" s="14" t="s">
        <v>18</v>
      </c>
      <c r="H20" s="14" t="s">
        <v>346</v>
      </c>
      <c r="I20" s="14" t="s">
        <v>433</v>
      </c>
      <c r="J20" s="14" t="s">
        <v>30</v>
      </c>
      <c r="K20" s="6"/>
    </row>
    <row r="21" spans="1:12" s="20" customFormat="1" ht="82.5" customHeight="1" x14ac:dyDescent="0.25">
      <c r="A21" s="65" t="s">
        <v>80</v>
      </c>
      <c r="B21" s="51" t="s">
        <v>67</v>
      </c>
      <c r="C21" s="52">
        <v>2240</v>
      </c>
      <c r="D21" s="52"/>
      <c r="E21" s="52"/>
      <c r="F21" s="323">
        <v>11222</v>
      </c>
      <c r="G21" s="14" t="s">
        <v>18</v>
      </c>
      <c r="H21" s="14" t="s">
        <v>76</v>
      </c>
      <c r="I21" s="27" t="s">
        <v>236</v>
      </c>
      <c r="J21" s="14" t="s">
        <v>30</v>
      </c>
      <c r="K21" s="6"/>
    </row>
    <row r="22" spans="1:12" ht="40.5" x14ac:dyDescent="0.25">
      <c r="A22" s="65" t="s">
        <v>43</v>
      </c>
      <c r="B22" s="51" t="s">
        <v>35</v>
      </c>
      <c r="C22" s="52">
        <v>2240</v>
      </c>
      <c r="D22" s="52"/>
      <c r="E22" s="52"/>
      <c r="F22" s="323">
        <v>0</v>
      </c>
      <c r="G22" s="423" t="s">
        <v>18</v>
      </c>
      <c r="H22" s="423" t="s">
        <v>286</v>
      </c>
      <c r="I22" s="374" t="s">
        <v>452</v>
      </c>
      <c r="J22" s="14" t="s">
        <v>30</v>
      </c>
      <c r="K22" s="310"/>
      <c r="L22">
        <v>13662.24</v>
      </c>
    </row>
    <row r="23" spans="1:12" ht="81" x14ac:dyDescent="0.25">
      <c r="A23" s="90" t="s">
        <v>22</v>
      </c>
      <c r="B23" s="51" t="s">
        <v>49</v>
      </c>
      <c r="C23" s="91">
        <v>2240</v>
      </c>
      <c r="D23" s="91"/>
      <c r="E23" s="91"/>
      <c r="F23" s="431">
        <v>454</v>
      </c>
      <c r="G23" s="92" t="s">
        <v>18</v>
      </c>
      <c r="H23" s="92" t="s">
        <v>286</v>
      </c>
      <c r="I23" s="92" t="s">
        <v>486</v>
      </c>
      <c r="J23" s="14" t="s">
        <v>30</v>
      </c>
      <c r="K23" s="7"/>
    </row>
    <row r="24" spans="1:12" s="20" customFormat="1" ht="81" x14ac:dyDescent="0.25">
      <c r="A24" s="93" t="s">
        <v>22</v>
      </c>
      <c r="B24" s="93" t="s">
        <v>49</v>
      </c>
      <c r="C24" s="94">
        <v>2240</v>
      </c>
      <c r="D24" s="94"/>
      <c r="E24" s="94"/>
      <c r="F24" s="325">
        <v>22000</v>
      </c>
      <c r="G24" s="95" t="s">
        <v>18</v>
      </c>
      <c r="H24" s="95" t="s">
        <v>65</v>
      </c>
      <c r="I24" s="95" t="s">
        <v>97</v>
      </c>
      <c r="J24" s="95" t="s">
        <v>30</v>
      </c>
      <c r="K24" s="7"/>
    </row>
    <row r="25" spans="1:12" s="20" customFormat="1" ht="40.5" x14ac:dyDescent="0.25">
      <c r="A25" s="51" t="s">
        <v>81</v>
      </c>
      <c r="B25" s="51" t="s">
        <v>68</v>
      </c>
      <c r="C25" s="52">
        <v>2240</v>
      </c>
      <c r="D25" s="52"/>
      <c r="E25" s="52"/>
      <c r="F25" s="323">
        <v>5760</v>
      </c>
      <c r="G25" s="27" t="s">
        <v>18</v>
      </c>
      <c r="H25" s="27" t="s">
        <v>65</v>
      </c>
      <c r="I25" s="27"/>
      <c r="J25" s="14" t="s">
        <v>30</v>
      </c>
      <c r="K25" s="7"/>
    </row>
    <row r="26" spans="1:12" ht="69.75" customHeight="1" x14ac:dyDescent="0.25">
      <c r="A26" s="51" t="s">
        <v>57</v>
      </c>
      <c r="B26" s="51" t="s">
        <v>246</v>
      </c>
      <c r="C26" s="52">
        <v>2240</v>
      </c>
      <c r="D26" s="52"/>
      <c r="E26" s="52"/>
      <c r="F26" s="323">
        <v>1386</v>
      </c>
      <c r="G26" s="423" t="s">
        <v>18</v>
      </c>
      <c r="H26" s="423" t="s">
        <v>76</v>
      </c>
      <c r="I26" s="423" t="s">
        <v>248</v>
      </c>
      <c r="J26" s="423" t="s">
        <v>30</v>
      </c>
      <c r="K26" s="7"/>
    </row>
    <row r="27" spans="1:12" s="20" customFormat="1" ht="63" customHeight="1" x14ac:dyDescent="0.25">
      <c r="A27" s="51" t="s">
        <v>57</v>
      </c>
      <c r="B27" s="351" t="s">
        <v>249</v>
      </c>
      <c r="C27" s="52">
        <v>2240</v>
      </c>
      <c r="D27" s="52"/>
      <c r="E27" s="52"/>
      <c r="F27" s="323">
        <v>2820</v>
      </c>
      <c r="G27" s="423" t="s">
        <v>18</v>
      </c>
      <c r="H27" s="423" t="s">
        <v>76</v>
      </c>
      <c r="I27" s="423" t="s">
        <v>247</v>
      </c>
      <c r="J27" s="423" t="s">
        <v>30</v>
      </c>
      <c r="K27" s="7"/>
    </row>
    <row r="28" spans="1:12" s="20" customFormat="1" ht="63" customHeight="1" x14ac:dyDescent="0.25">
      <c r="A28" s="51" t="s">
        <v>57</v>
      </c>
      <c r="B28" s="51" t="s">
        <v>246</v>
      </c>
      <c r="C28" s="52">
        <v>2240</v>
      </c>
      <c r="D28" s="52"/>
      <c r="E28" s="52"/>
      <c r="F28" s="323">
        <v>462</v>
      </c>
      <c r="G28" s="14" t="s">
        <v>18</v>
      </c>
      <c r="H28" s="14" t="s">
        <v>336</v>
      </c>
      <c r="I28" s="14" t="s">
        <v>363</v>
      </c>
      <c r="J28" s="14" t="s">
        <v>30</v>
      </c>
      <c r="K28" s="7"/>
    </row>
    <row r="29" spans="1:12" s="20" customFormat="1" ht="63" customHeight="1" x14ac:dyDescent="0.25">
      <c r="A29" s="51" t="s">
        <v>57</v>
      </c>
      <c r="B29" s="351" t="s">
        <v>249</v>
      </c>
      <c r="C29" s="52">
        <v>2240</v>
      </c>
      <c r="D29" s="52"/>
      <c r="E29" s="52"/>
      <c r="F29" s="323">
        <v>244</v>
      </c>
      <c r="G29" s="14" t="s">
        <v>18</v>
      </c>
      <c r="H29" s="14" t="s">
        <v>336</v>
      </c>
      <c r="I29" s="14" t="s">
        <v>364</v>
      </c>
      <c r="J29" s="14" t="s">
        <v>30</v>
      </c>
      <c r="K29" s="7"/>
    </row>
    <row r="30" spans="1:12" ht="132" customHeight="1" x14ac:dyDescent="0.25">
      <c r="A30" s="51" t="s">
        <v>58</v>
      </c>
      <c r="B30" s="51" t="s">
        <v>69</v>
      </c>
      <c r="C30" s="52">
        <v>2240</v>
      </c>
      <c r="D30" s="52"/>
      <c r="E30" s="52"/>
      <c r="F30" s="323">
        <v>3420</v>
      </c>
      <c r="G30" s="14" t="s">
        <v>18</v>
      </c>
      <c r="H30" s="14" t="s">
        <v>77</v>
      </c>
      <c r="I30" s="27" t="s">
        <v>257</v>
      </c>
      <c r="J30" s="14" t="s">
        <v>30</v>
      </c>
      <c r="K30" s="7"/>
    </row>
    <row r="31" spans="1:12" s="20" customFormat="1" ht="146.25" customHeight="1" x14ac:dyDescent="0.25">
      <c r="A31" s="51" t="s">
        <v>58</v>
      </c>
      <c r="B31" s="51" t="s">
        <v>69</v>
      </c>
      <c r="C31" s="52">
        <v>2240</v>
      </c>
      <c r="D31" s="52"/>
      <c r="E31" s="52"/>
      <c r="F31" s="323">
        <v>0</v>
      </c>
      <c r="G31" s="14" t="s">
        <v>18</v>
      </c>
      <c r="H31" s="14" t="s">
        <v>336</v>
      </c>
      <c r="I31" s="14" t="s">
        <v>362</v>
      </c>
      <c r="J31" s="14" t="s">
        <v>30</v>
      </c>
      <c r="K31" s="7"/>
    </row>
    <row r="32" spans="1:12" s="20" customFormat="1" ht="60.75" x14ac:dyDescent="0.25">
      <c r="A32" s="471" t="s">
        <v>32</v>
      </c>
      <c r="B32" s="471" t="s">
        <v>70</v>
      </c>
      <c r="C32" s="472">
        <v>2240</v>
      </c>
      <c r="D32" s="473"/>
      <c r="E32" s="473"/>
      <c r="F32" s="470">
        <f>1207.42-397.78-159.3</f>
        <v>650.34000000000015</v>
      </c>
      <c r="G32" s="474" t="s">
        <v>18</v>
      </c>
      <c r="H32" s="474" t="s">
        <v>73</v>
      </c>
      <c r="I32" s="474" t="s">
        <v>549</v>
      </c>
      <c r="J32" s="474" t="s">
        <v>30</v>
      </c>
      <c r="K32" s="7"/>
    </row>
    <row r="33" spans="1:11" s="20" customFormat="1" ht="88.5" customHeight="1" x14ac:dyDescent="0.25">
      <c r="A33" s="153" t="s">
        <v>32</v>
      </c>
      <c r="B33" s="153" t="s">
        <v>165</v>
      </c>
      <c r="C33" s="154">
        <v>2240</v>
      </c>
      <c r="D33" s="155"/>
      <c r="E33" s="155"/>
      <c r="F33" s="326">
        <v>798.72</v>
      </c>
      <c r="G33" s="156" t="s">
        <v>18</v>
      </c>
      <c r="H33" s="156" t="s">
        <v>73</v>
      </c>
      <c r="I33" s="156" t="s">
        <v>164</v>
      </c>
      <c r="J33" s="156" t="s">
        <v>30</v>
      </c>
      <c r="K33" s="7"/>
    </row>
    <row r="34" spans="1:11" s="20" customFormat="1" ht="60.75" x14ac:dyDescent="0.25">
      <c r="A34" s="119" t="s">
        <v>32</v>
      </c>
      <c r="B34" s="119" t="s">
        <v>100</v>
      </c>
      <c r="C34" s="120">
        <v>2240</v>
      </c>
      <c r="D34" s="120"/>
      <c r="E34" s="120"/>
      <c r="F34" s="327">
        <v>4276.8599999999997</v>
      </c>
      <c r="G34" s="122" t="s">
        <v>18</v>
      </c>
      <c r="H34" s="122" t="s">
        <v>65</v>
      </c>
      <c r="I34" s="122" t="s">
        <v>101</v>
      </c>
      <c r="J34" s="122" t="s">
        <v>30</v>
      </c>
      <c r="K34" s="7"/>
    </row>
    <row r="35" spans="1:11" s="20" customFormat="1" ht="60.75" x14ac:dyDescent="0.25">
      <c r="A35" s="471" t="s">
        <v>32</v>
      </c>
      <c r="B35" s="471" t="s">
        <v>100</v>
      </c>
      <c r="C35" s="472">
        <v>2240</v>
      </c>
      <c r="D35" s="473"/>
      <c r="E35" s="473"/>
      <c r="F35" s="470">
        <v>397.78</v>
      </c>
      <c r="G35" s="474" t="s">
        <v>18</v>
      </c>
      <c r="H35" s="469" t="s">
        <v>264</v>
      </c>
      <c r="I35" s="474" t="s">
        <v>550</v>
      </c>
      <c r="J35" s="474" t="s">
        <v>30</v>
      </c>
      <c r="K35" s="7"/>
    </row>
    <row r="36" spans="1:11" s="20" customFormat="1" ht="60.75" x14ac:dyDescent="0.25">
      <c r="A36" s="119" t="s">
        <v>32</v>
      </c>
      <c r="B36" s="119" t="s">
        <v>99</v>
      </c>
      <c r="C36" s="120">
        <v>2240</v>
      </c>
      <c r="D36" s="121"/>
      <c r="E36" s="121"/>
      <c r="F36" s="327">
        <v>1717</v>
      </c>
      <c r="G36" s="122" t="s">
        <v>18</v>
      </c>
      <c r="H36" s="122" t="s">
        <v>65</v>
      </c>
      <c r="I36" s="122" t="s">
        <v>102</v>
      </c>
      <c r="J36" s="122" t="s">
        <v>30</v>
      </c>
      <c r="K36" s="7"/>
    </row>
    <row r="37" spans="1:11" s="20" customFormat="1" ht="60.75" x14ac:dyDescent="0.25">
      <c r="A37" s="471" t="s">
        <v>32</v>
      </c>
      <c r="B37" s="471" t="s">
        <v>99</v>
      </c>
      <c r="C37" s="472">
        <v>2240</v>
      </c>
      <c r="D37" s="473"/>
      <c r="E37" s="473"/>
      <c r="F37" s="470">
        <v>159.30000000000001</v>
      </c>
      <c r="G37" s="474" t="s">
        <v>18</v>
      </c>
      <c r="H37" s="469" t="s">
        <v>264</v>
      </c>
      <c r="I37" s="474" t="s">
        <v>551</v>
      </c>
      <c r="J37" s="474" t="s">
        <v>30</v>
      </c>
      <c r="K37" s="7"/>
    </row>
    <row r="38" spans="1:11" ht="60.75" x14ac:dyDescent="0.25">
      <c r="A38" s="51" t="s">
        <v>24</v>
      </c>
      <c r="B38" s="51" t="s">
        <v>25</v>
      </c>
      <c r="C38" s="52">
        <v>2240</v>
      </c>
      <c r="D38" s="52"/>
      <c r="E38" s="52"/>
      <c r="F38" s="323">
        <v>0</v>
      </c>
      <c r="G38" s="423" t="s">
        <v>18</v>
      </c>
      <c r="H38" s="423" t="s">
        <v>336</v>
      </c>
      <c r="I38" s="374" t="s">
        <v>453</v>
      </c>
      <c r="J38" s="14" t="s">
        <v>30</v>
      </c>
      <c r="K38" s="7"/>
    </row>
    <row r="39" spans="1:11" ht="60.75" x14ac:dyDescent="0.25">
      <c r="A39" s="19" t="s">
        <v>42</v>
      </c>
      <c r="B39" s="53" t="s">
        <v>131</v>
      </c>
      <c r="C39" s="54">
        <v>2240</v>
      </c>
      <c r="D39" s="54"/>
      <c r="E39" s="54"/>
      <c r="F39" s="322">
        <v>4500</v>
      </c>
      <c r="G39" s="31" t="s">
        <v>18</v>
      </c>
      <c r="H39" s="31" t="s">
        <v>72</v>
      </c>
      <c r="I39" s="31" t="s">
        <v>138</v>
      </c>
      <c r="J39" s="31" t="s">
        <v>30</v>
      </c>
      <c r="K39" s="7"/>
    </row>
    <row r="40" spans="1:11" s="20" customFormat="1" ht="87.75" customHeight="1" x14ac:dyDescent="0.25">
      <c r="A40" s="424" t="s">
        <v>42</v>
      </c>
      <c r="B40" s="424" t="s">
        <v>36</v>
      </c>
      <c r="C40" s="54">
        <v>2240</v>
      </c>
      <c r="D40" s="54"/>
      <c r="E40" s="54"/>
      <c r="F40" s="449">
        <v>0</v>
      </c>
      <c r="G40" s="31" t="s">
        <v>18</v>
      </c>
      <c r="H40" s="31" t="s">
        <v>286</v>
      </c>
      <c r="I40" s="374" t="s">
        <v>454</v>
      </c>
      <c r="J40" s="31" t="s">
        <v>30</v>
      </c>
      <c r="K40" s="7"/>
    </row>
    <row r="41" spans="1:11" ht="101.25" x14ac:dyDescent="0.25">
      <c r="A41" s="19" t="s">
        <v>23</v>
      </c>
      <c r="B41" s="51" t="s">
        <v>277</v>
      </c>
      <c r="C41" s="52">
        <v>2240</v>
      </c>
      <c r="D41" s="52"/>
      <c r="E41" s="52"/>
      <c r="F41" s="323">
        <v>462</v>
      </c>
      <c r="G41" s="14" t="s">
        <v>18</v>
      </c>
      <c r="H41" s="14" t="s">
        <v>77</v>
      </c>
      <c r="I41" s="31" t="s">
        <v>279</v>
      </c>
      <c r="J41" s="31" t="s">
        <v>30</v>
      </c>
      <c r="K41" s="7"/>
    </row>
    <row r="42" spans="1:11" s="20" customFormat="1" ht="53.25" customHeight="1" x14ac:dyDescent="0.25">
      <c r="A42" s="19" t="s">
        <v>23</v>
      </c>
      <c r="B42" s="51" t="s">
        <v>278</v>
      </c>
      <c r="C42" s="52">
        <v>2240</v>
      </c>
      <c r="D42" s="52"/>
      <c r="E42" s="52"/>
      <c r="F42" s="323">
        <v>580</v>
      </c>
      <c r="G42" s="14" t="s">
        <v>18</v>
      </c>
      <c r="H42" s="14" t="s">
        <v>77</v>
      </c>
      <c r="I42" s="31" t="s">
        <v>280</v>
      </c>
      <c r="J42" s="31" t="s">
        <v>30</v>
      </c>
      <c r="K42" s="7"/>
    </row>
    <row r="43" spans="1:11" ht="53.25" customHeight="1" x14ac:dyDescent="0.25">
      <c r="A43" s="51" t="s">
        <v>48</v>
      </c>
      <c r="B43" s="51" t="s">
        <v>83</v>
      </c>
      <c r="C43" s="52">
        <v>2240</v>
      </c>
      <c r="D43" s="52"/>
      <c r="E43" s="52"/>
      <c r="F43" s="448">
        <v>67.89</v>
      </c>
      <c r="G43" s="423" t="s">
        <v>18</v>
      </c>
      <c r="H43" s="423" t="s">
        <v>286</v>
      </c>
      <c r="I43" s="423"/>
      <c r="J43" s="14" t="s">
        <v>30</v>
      </c>
      <c r="K43" s="7"/>
    </row>
    <row r="44" spans="1:11" s="20" customFormat="1" ht="81" customHeight="1" x14ac:dyDescent="0.25">
      <c r="A44" s="51" t="s">
        <v>48</v>
      </c>
      <c r="B44" s="51" t="s">
        <v>457</v>
      </c>
      <c r="C44" s="52">
        <v>2240</v>
      </c>
      <c r="D44" s="52"/>
      <c r="E44" s="52"/>
      <c r="F44" s="448">
        <v>350.08</v>
      </c>
      <c r="G44" s="423" t="s">
        <v>18</v>
      </c>
      <c r="H44" s="423" t="s">
        <v>286</v>
      </c>
      <c r="I44" s="423" t="s">
        <v>460</v>
      </c>
      <c r="J44" s="423" t="s">
        <v>30</v>
      </c>
      <c r="K44" s="7"/>
    </row>
    <row r="45" spans="1:11" s="20" customFormat="1" ht="77.45" customHeight="1" x14ac:dyDescent="0.25">
      <c r="A45" s="51" t="s">
        <v>48</v>
      </c>
      <c r="B45" s="51" t="s">
        <v>458</v>
      </c>
      <c r="C45" s="52">
        <v>2240</v>
      </c>
      <c r="D45" s="52"/>
      <c r="E45" s="52"/>
      <c r="F45" s="448">
        <v>350.01</v>
      </c>
      <c r="G45" s="423" t="s">
        <v>18</v>
      </c>
      <c r="H45" s="423" t="s">
        <v>286</v>
      </c>
      <c r="I45" s="423" t="s">
        <v>461</v>
      </c>
      <c r="J45" s="423" t="s">
        <v>30</v>
      </c>
      <c r="K45" s="7"/>
    </row>
    <row r="46" spans="1:11" s="20" customFormat="1" ht="77.45" customHeight="1" x14ac:dyDescent="0.25">
      <c r="A46" s="51" t="s">
        <v>48</v>
      </c>
      <c r="B46" s="51" t="s">
        <v>459</v>
      </c>
      <c r="C46" s="52">
        <v>2240</v>
      </c>
      <c r="D46" s="52"/>
      <c r="E46" s="52"/>
      <c r="F46" s="448">
        <v>350.02</v>
      </c>
      <c r="G46" s="423" t="s">
        <v>18</v>
      </c>
      <c r="H46" s="423" t="s">
        <v>286</v>
      </c>
      <c r="I46" s="423" t="s">
        <v>462</v>
      </c>
      <c r="J46" s="423" t="s">
        <v>30</v>
      </c>
      <c r="K46" s="7"/>
    </row>
    <row r="47" spans="1:11" s="253" customFormat="1" ht="95.25" customHeight="1" x14ac:dyDescent="0.25">
      <c r="A47" s="51" t="s">
        <v>52</v>
      </c>
      <c r="B47" s="51" t="s">
        <v>93</v>
      </c>
      <c r="C47" s="52">
        <v>2240</v>
      </c>
      <c r="D47" s="52"/>
      <c r="E47" s="52"/>
      <c r="F47" s="323">
        <v>59870.16</v>
      </c>
      <c r="G47" s="423" t="s">
        <v>18</v>
      </c>
      <c r="H47" s="423" t="s">
        <v>65</v>
      </c>
      <c r="I47" s="423" t="s">
        <v>94</v>
      </c>
      <c r="J47" s="423" t="s">
        <v>30</v>
      </c>
      <c r="K47" s="450"/>
    </row>
    <row r="48" spans="1:11" s="253" customFormat="1" ht="96" customHeight="1" x14ac:dyDescent="0.25">
      <c r="A48" s="51" t="s">
        <v>52</v>
      </c>
      <c r="B48" s="51" t="s">
        <v>93</v>
      </c>
      <c r="C48" s="52">
        <v>2240</v>
      </c>
      <c r="D48" s="52"/>
      <c r="E48" s="52"/>
      <c r="F48" s="323">
        <v>8083.1</v>
      </c>
      <c r="G48" s="423" t="s">
        <v>18</v>
      </c>
      <c r="H48" s="423" t="s">
        <v>73</v>
      </c>
      <c r="I48" s="423" t="s">
        <v>169</v>
      </c>
      <c r="J48" s="423" t="s">
        <v>30</v>
      </c>
      <c r="K48" s="450"/>
    </row>
    <row r="49" spans="1:11" s="20" customFormat="1" ht="81" x14ac:dyDescent="0.25">
      <c r="A49" s="183" t="s">
        <v>52</v>
      </c>
      <c r="B49" s="453" t="s">
        <v>93</v>
      </c>
      <c r="C49" s="184">
        <v>2240</v>
      </c>
      <c r="D49" s="81"/>
      <c r="E49" s="81"/>
      <c r="F49" s="337">
        <v>1009.42</v>
      </c>
      <c r="G49" s="82" t="s">
        <v>18</v>
      </c>
      <c r="H49" s="82" t="s">
        <v>286</v>
      </c>
      <c r="I49" s="82" t="s">
        <v>489</v>
      </c>
      <c r="J49" s="82" t="s">
        <v>30</v>
      </c>
      <c r="K49" s="7"/>
    </row>
    <row r="50" spans="1:11" s="20" customFormat="1" ht="81" x14ac:dyDescent="0.25">
      <c r="A50" s="90" t="s">
        <v>52</v>
      </c>
      <c r="B50" s="90" t="s">
        <v>93</v>
      </c>
      <c r="C50" s="91">
        <v>2240</v>
      </c>
      <c r="D50" s="91"/>
      <c r="E50" s="91"/>
      <c r="F50" s="324">
        <v>5998.32</v>
      </c>
      <c r="G50" s="92" t="s">
        <v>18</v>
      </c>
      <c r="H50" s="92" t="s">
        <v>74</v>
      </c>
      <c r="I50" s="92" t="s">
        <v>189</v>
      </c>
      <c r="J50" s="82" t="s">
        <v>30</v>
      </c>
      <c r="K50" s="7"/>
    </row>
    <row r="51" spans="1:11" s="20" customFormat="1" ht="103.9" customHeight="1" x14ac:dyDescent="0.25">
      <c r="A51" s="51" t="s">
        <v>47</v>
      </c>
      <c r="B51" s="152" t="s">
        <v>161</v>
      </c>
      <c r="C51" s="52">
        <v>2240</v>
      </c>
      <c r="D51" s="52"/>
      <c r="E51" s="52"/>
      <c r="F51" s="323">
        <v>2000</v>
      </c>
      <c r="G51" s="14" t="s">
        <v>18</v>
      </c>
      <c r="H51" s="14" t="s">
        <v>73</v>
      </c>
      <c r="I51" s="14" t="s">
        <v>160</v>
      </c>
      <c r="J51" s="14" t="s">
        <v>30</v>
      </c>
      <c r="K51" s="7"/>
    </row>
    <row r="52" spans="1:11" ht="40.5" x14ac:dyDescent="0.25">
      <c r="A52" s="86" t="s">
        <v>26</v>
      </c>
      <c r="B52" s="83" t="s">
        <v>92</v>
      </c>
      <c r="C52" s="84">
        <v>2271</v>
      </c>
      <c r="D52" s="84"/>
      <c r="E52" s="84"/>
      <c r="F52" s="328">
        <v>15692.82</v>
      </c>
      <c r="G52" s="85" t="s">
        <v>18</v>
      </c>
      <c r="H52" s="85" t="s">
        <v>65</v>
      </c>
      <c r="I52" s="85" t="s">
        <v>95</v>
      </c>
      <c r="J52" s="87" t="s">
        <v>30</v>
      </c>
      <c r="K52" s="7"/>
    </row>
    <row r="53" spans="1:11" s="20" customFormat="1" ht="40.5" x14ac:dyDescent="0.25">
      <c r="A53" s="88" t="s">
        <v>26</v>
      </c>
      <c r="B53" s="88" t="s">
        <v>37</v>
      </c>
      <c r="C53" s="118">
        <v>2271</v>
      </c>
      <c r="D53" s="118"/>
      <c r="E53" s="118"/>
      <c r="F53" s="330">
        <v>3621.42</v>
      </c>
      <c r="G53" s="82" t="s">
        <v>18</v>
      </c>
      <c r="H53" s="82" t="s">
        <v>72</v>
      </c>
      <c r="I53" s="82" t="s">
        <v>156</v>
      </c>
      <c r="J53" s="89" t="s">
        <v>30</v>
      </c>
      <c r="K53" s="7"/>
    </row>
    <row r="54" spans="1:11" s="20" customFormat="1" ht="40.5" x14ac:dyDescent="0.25">
      <c r="A54" s="88" t="s">
        <v>26</v>
      </c>
      <c r="B54" s="88" t="s">
        <v>37</v>
      </c>
      <c r="C54" s="118">
        <v>2271</v>
      </c>
      <c r="D54" s="118"/>
      <c r="E54" s="118"/>
      <c r="F54" s="330">
        <v>915.76</v>
      </c>
      <c r="G54" s="82" t="s">
        <v>18</v>
      </c>
      <c r="H54" s="82" t="s">
        <v>72</v>
      </c>
      <c r="I54" s="82" t="s">
        <v>155</v>
      </c>
      <c r="J54" s="89" t="s">
        <v>30</v>
      </c>
      <c r="K54" s="7"/>
    </row>
    <row r="55" spans="1:11" ht="71.45" customHeight="1" x14ac:dyDescent="0.3">
      <c r="A55" s="93" t="s">
        <v>46</v>
      </c>
      <c r="B55" s="93" t="s">
        <v>50</v>
      </c>
      <c r="C55" s="94">
        <v>2272</v>
      </c>
      <c r="D55" s="94"/>
      <c r="E55" s="94"/>
      <c r="F55" s="325">
        <v>4471</v>
      </c>
      <c r="G55" s="95" t="s">
        <v>18</v>
      </c>
      <c r="H55" s="95" t="s">
        <v>65</v>
      </c>
      <c r="I55" s="96" t="s">
        <v>98</v>
      </c>
      <c r="J55" s="95" t="s">
        <v>30</v>
      </c>
      <c r="K55" s="7"/>
    </row>
    <row r="56" spans="1:11" s="20" customFormat="1" ht="75.75" customHeight="1" x14ac:dyDescent="0.25">
      <c r="A56" s="51" t="s">
        <v>46</v>
      </c>
      <c r="B56" s="51" t="s">
        <v>50</v>
      </c>
      <c r="C56" s="52">
        <v>2272</v>
      </c>
      <c r="D56" s="52"/>
      <c r="E56" s="52"/>
      <c r="F56" s="384">
        <f>3000-F57</f>
        <v>2142.44</v>
      </c>
      <c r="G56" s="14" t="s">
        <v>18</v>
      </c>
      <c r="H56" s="14" t="s">
        <v>74</v>
      </c>
      <c r="I56" s="123" t="s">
        <v>391</v>
      </c>
      <c r="J56" s="14" t="s">
        <v>30</v>
      </c>
      <c r="K56" s="7"/>
    </row>
    <row r="57" spans="1:11" s="20" customFormat="1" ht="73.5" customHeight="1" x14ac:dyDescent="0.25">
      <c r="A57" s="370" t="s">
        <v>46</v>
      </c>
      <c r="B57" s="370" t="s">
        <v>50</v>
      </c>
      <c r="C57" s="386">
        <v>2272</v>
      </c>
      <c r="D57" s="386"/>
      <c r="E57" s="386"/>
      <c r="F57" s="384">
        <f>3000-2142.44</f>
        <v>857.56</v>
      </c>
      <c r="G57" s="374" t="s">
        <v>18</v>
      </c>
      <c r="H57" s="374" t="s">
        <v>346</v>
      </c>
      <c r="I57" s="385" t="s">
        <v>392</v>
      </c>
      <c r="J57" s="374" t="s">
        <v>30</v>
      </c>
      <c r="K57" s="7"/>
    </row>
    <row r="58" spans="1:11" ht="40.5" x14ac:dyDescent="0.25">
      <c r="A58" s="77" t="s">
        <v>27</v>
      </c>
      <c r="B58" s="77" t="s">
        <v>88</v>
      </c>
      <c r="C58" s="78">
        <v>2273</v>
      </c>
      <c r="D58" s="78"/>
      <c r="E58" s="78"/>
      <c r="F58" s="331">
        <v>28527</v>
      </c>
      <c r="G58" s="79" t="s">
        <v>18</v>
      </c>
      <c r="H58" s="79" t="s">
        <v>65</v>
      </c>
      <c r="I58" s="79" t="s">
        <v>85</v>
      </c>
      <c r="J58" s="79" t="s">
        <v>30</v>
      </c>
      <c r="K58" s="7"/>
    </row>
    <row r="59" spans="1:11" ht="40.5" x14ac:dyDescent="0.25">
      <c r="A59" s="83" t="s">
        <v>28</v>
      </c>
      <c r="B59" s="83" t="s">
        <v>89</v>
      </c>
      <c r="C59" s="84">
        <v>2273</v>
      </c>
      <c r="D59" s="84"/>
      <c r="E59" s="84"/>
      <c r="F59" s="328">
        <v>9000</v>
      </c>
      <c r="G59" s="85" t="s">
        <v>18</v>
      </c>
      <c r="H59" s="85" t="s">
        <v>65</v>
      </c>
      <c r="I59" s="85" t="s">
        <v>86</v>
      </c>
      <c r="J59" s="85" t="s">
        <v>30</v>
      </c>
      <c r="K59" s="7"/>
    </row>
    <row r="60" spans="1:11" s="20" customFormat="1" ht="40.5" x14ac:dyDescent="0.25">
      <c r="A60" s="80" t="s">
        <v>28</v>
      </c>
      <c r="B60" s="80" t="s">
        <v>89</v>
      </c>
      <c r="C60" s="81">
        <v>2273</v>
      </c>
      <c r="D60" s="81"/>
      <c r="E60" s="81"/>
      <c r="F60" s="329">
        <v>2028</v>
      </c>
      <c r="G60" s="82" t="s">
        <v>18</v>
      </c>
      <c r="H60" s="82" t="s">
        <v>65</v>
      </c>
      <c r="I60" s="82" t="s">
        <v>87</v>
      </c>
      <c r="J60" s="82" t="s">
        <v>30</v>
      </c>
      <c r="K60" s="7"/>
    </row>
    <row r="61" spans="1:11" s="20" customFormat="1" ht="40.5" x14ac:dyDescent="0.25">
      <c r="A61" s="83" t="s">
        <v>29</v>
      </c>
      <c r="B61" s="83" t="s">
        <v>91</v>
      </c>
      <c r="C61" s="84">
        <v>2275</v>
      </c>
      <c r="D61" s="84"/>
      <c r="E61" s="84"/>
      <c r="F61" s="328">
        <v>570</v>
      </c>
      <c r="G61" s="85" t="s">
        <v>18</v>
      </c>
      <c r="H61" s="85" t="s">
        <v>65</v>
      </c>
      <c r="I61" s="85" t="s">
        <v>96</v>
      </c>
      <c r="J61" s="85" t="s">
        <v>30</v>
      </c>
      <c r="K61" s="7"/>
    </row>
    <row r="62" spans="1:11" s="20" customFormat="1" ht="40.5" x14ac:dyDescent="0.25">
      <c r="A62" s="80" t="s">
        <v>29</v>
      </c>
      <c r="B62" s="80" t="s">
        <v>38</v>
      </c>
      <c r="C62" s="81">
        <v>2275</v>
      </c>
      <c r="D62" s="81"/>
      <c r="E62" s="81"/>
      <c r="F62" s="329">
        <v>273</v>
      </c>
      <c r="G62" s="82" t="s">
        <v>18</v>
      </c>
      <c r="H62" s="82" t="s">
        <v>65</v>
      </c>
      <c r="I62" s="82" t="s">
        <v>90</v>
      </c>
      <c r="J62" s="82" t="s">
        <v>30</v>
      </c>
      <c r="K62" s="7"/>
    </row>
    <row r="63" spans="1:11" ht="60.75" x14ac:dyDescent="0.25">
      <c r="A63" s="69" t="s">
        <v>39</v>
      </c>
      <c r="B63" s="51" t="s">
        <v>71</v>
      </c>
      <c r="C63" s="52">
        <v>2282</v>
      </c>
      <c r="D63" s="52"/>
      <c r="E63" s="52"/>
      <c r="F63" s="448">
        <v>410</v>
      </c>
      <c r="G63" s="14" t="s">
        <v>18</v>
      </c>
      <c r="H63" s="14" t="s">
        <v>286</v>
      </c>
      <c r="I63" s="31" t="s">
        <v>466</v>
      </c>
      <c r="J63" s="31" t="s">
        <v>30</v>
      </c>
      <c r="K63" s="7"/>
    </row>
    <row r="64" spans="1:11" s="20" customFormat="1" ht="69" customHeight="1" x14ac:dyDescent="0.25">
      <c r="A64" s="69" t="s">
        <v>39</v>
      </c>
      <c r="B64" s="51" t="s">
        <v>465</v>
      </c>
      <c r="C64" s="52">
        <v>2282</v>
      </c>
      <c r="D64" s="52"/>
      <c r="E64" s="52"/>
      <c r="F64" s="448">
        <v>5390</v>
      </c>
      <c r="G64" s="423" t="s">
        <v>18</v>
      </c>
      <c r="H64" s="423" t="s">
        <v>286</v>
      </c>
      <c r="I64" s="423" t="s">
        <v>467</v>
      </c>
      <c r="J64" s="31" t="s">
        <v>30</v>
      </c>
      <c r="K64" s="7"/>
    </row>
    <row r="65" spans="1:11" s="20" customFormat="1" ht="51.75" customHeight="1" x14ac:dyDescent="0.25">
      <c r="A65" s="69" t="s">
        <v>39</v>
      </c>
      <c r="B65" s="51" t="s">
        <v>270</v>
      </c>
      <c r="C65" s="52">
        <v>2282</v>
      </c>
      <c r="D65" s="52"/>
      <c r="E65" s="52"/>
      <c r="F65" s="323">
        <v>2300</v>
      </c>
      <c r="G65" s="14" t="s">
        <v>18</v>
      </c>
      <c r="H65" s="14" t="s">
        <v>78</v>
      </c>
      <c r="I65" s="31" t="s">
        <v>288</v>
      </c>
      <c r="J65" s="31" t="s">
        <v>30</v>
      </c>
      <c r="K65" s="7"/>
    </row>
    <row r="66" spans="1:11" s="20" customFormat="1" ht="54.75" customHeight="1" x14ac:dyDescent="0.25">
      <c r="A66" s="69" t="s">
        <v>39</v>
      </c>
      <c r="B66" s="51" t="s">
        <v>270</v>
      </c>
      <c r="C66" s="52">
        <v>2282</v>
      </c>
      <c r="D66" s="52"/>
      <c r="E66" s="52"/>
      <c r="F66" s="323">
        <v>2900</v>
      </c>
      <c r="G66" s="14" t="s">
        <v>18</v>
      </c>
      <c r="H66" s="14" t="s">
        <v>77</v>
      </c>
      <c r="I66" s="31" t="s">
        <v>271</v>
      </c>
      <c r="J66" s="31" t="s">
        <v>30</v>
      </c>
      <c r="K66" s="7"/>
    </row>
    <row r="67" spans="1:11" s="20" customFormat="1" ht="54.75" customHeight="1" x14ac:dyDescent="0.25">
      <c r="A67" s="69" t="s">
        <v>482</v>
      </c>
      <c r="B67" s="51" t="s">
        <v>483</v>
      </c>
      <c r="C67" s="52">
        <v>3110</v>
      </c>
      <c r="D67" s="52"/>
      <c r="E67" s="52"/>
      <c r="F67" s="323">
        <v>20500</v>
      </c>
      <c r="G67" s="423" t="s">
        <v>18</v>
      </c>
      <c r="H67" s="423" t="s">
        <v>286</v>
      </c>
      <c r="I67" s="31" t="s">
        <v>484</v>
      </c>
      <c r="J67" s="31" t="s">
        <v>30</v>
      </c>
      <c r="K67" s="7"/>
    </row>
    <row r="68" spans="1:11" s="20" customFormat="1" ht="54.75" customHeight="1" x14ac:dyDescent="0.25">
      <c r="A68" s="69" t="s">
        <v>497</v>
      </c>
      <c r="B68" s="51" t="s">
        <v>495</v>
      </c>
      <c r="C68" s="52">
        <v>3110</v>
      </c>
      <c r="D68" s="52"/>
      <c r="E68" s="52"/>
      <c r="F68" s="461">
        <v>24500</v>
      </c>
      <c r="G68" s="423" t="s">
        <v>18</v>
      </c>
      <c r="H68" s="423" t="s">
        <v>264</v>
      </c>
      <c r="I68" s="31" t="s">
        <v>535</v>
      </c>
      <c r="J68" s="31" t="s">
        <v>30</v>
      </c>
      <c r="K68" s="7"/>
    </row>
    <row r="69" spans="1:11" s="20" customFormat="1" ht="54.75" customHeight="1" x14ac:dyDescent="0.25">
      <c r="A69" s="69" t="s">
        <v>498</v>
      </c>
      <c r="B69" s="51" t="s">
        <v>496</v>
      </c>
      <c r="C69" s="52">
        <v>3110</v>
      </c>
      <c r="D69" s="52"/>
      <c r="E69" s="52"/>
      <c r="F69" s="461">
        <v>96000</v>
      </c>
      <c r="G69" s="423" t="s">
        <v>18</v>
      </c>
      <c r="H69" s="423" t="s">
        <v>264</v>
      </c>
      <c r="I69" s="31" t="s">
        <v>536</v>
      </c>
      <c r="J69" s="31" t="s">
        <v>30</v>
      </c>
      <c r="K69" s="7"/>
    </row>
    <row r="70" spans="1:11" ht="33" customHeight="1" x14ac:dyDescent="0.25">
      <c r="A70" s="32" t="s">
        <v>34</v>
      </c>
      <c r="B70" s="33"/>
      <c r="C70" s="34"/>
      <c r="D70" s="34"/>
      <c r="E70" s="34"/>
      <c r="F70" s="282">
        <f>F69+F68+F67+F66+F65+F64+F63+F62+F61+F60+F59+F58+F57+F56+F55+F54+F53+F52+F51+F50+F49+F48+F47+F46+F45+F44+F43+F42+F40+F39+F38+F36+F34+F33+F32+F31+F30+F29+F28+F27+F26+F25+F24+F23+F22+F21+F20+F19+F18+F17+F16+F15+F14+F13+F12+F11+F10+F9+F8</f>
        <v>458844.9200000001</v>
      </c>
      <c r="G70" s="17"/>
      <c r="H70" s="17"/>
      <c r="I70" s="17"/>
      <c r="J70" s="35"/>
      <c r="K70" s="8"/>
    </row>
    <row r="71" spans="1:11" s="20" customFormat="1" ht="164.25" customHeight="1" x14ac:dyDescent="0.25">
      <c r="A71" s="62" t="s">
        <v>84</v>
      </c>
      <c r="B71" s="424" t="s">
        <v>343</v>
      </c>
      <c r="C71" s="54">
        <v>3132</v>
      </c>
      <c r="D71" s="54"/>
      <c r="E71" s="54"/>
      <c r="F71" s="323">
        <v>100000</v>
      </c>
      <c r="G71" s="31" t="s">
        <v>18</v>
      </c>
      <c r="H71" s="31" t="s">
        <v>76</v>
      </c>
      <c r="I71" s="31" t="s">
        <v>493</v>
      </c>
      <c r="J71" s="31" t="s">
        <v>30</v>
      </c>
      <c r="K71" s="8"/>
    </row>
    <row r="72" spans="1:11" s="12" customFormat="1" ht="124.5" customHeight="1" x14ac:dyDescent="0.25">
      <c r="A72" s="246" t="s">
        <v>342</v>
      </c>
      <c r="B72" s="451" t="s">
        <v>357</v>
      </c>
      <c r="C72" s="452">
        <v>3132</v>
      </c>
      <c r="D72" s="452"/>
      <c r="E72" s="452"/>
      <c r="F72" s="324">
        <v>4664150</v>
      </c>
      <c r="G72" s="250" t="s">
        <v>51</v>
      </c>
      <c r="H72" s="391" t="s">
        <v>346</v>
      </c>
      <c r="I72" s="242" t="s">
        <v>546</v>
      </c>
      <c r="J72" s="242" t="s">
        <v>30</v>
      </c>
      <c r="K72" s="13"/>
    </row>
    <row r="73" spans="1:11" s="12" customFormat="1" ht="126" customHeight="1" x14ac:dyDescent="0.25">
      <c r="A73" s="465" t="s">
        <v>108</v>
      </c>
      <c r="B73" s="465" t="s">
        <v>355</v>
      </c>
      <c r="C73" s="466">
        <v>3132</v>
      </c>
      <c r="D73" s="466"/>
      <c r="E73" s="466"/>
      <c r="F73" s="470">
        <v>14989.47</v>
      </c>
      <c r="G73" s="467" t="s">
        <v>18</v>
      </c>
      <c r="H73" s="468" t="s">
        <v>264</v>
      </c>
      <c r="I73" s="469" t="s">
        <v>548</v>
      </c>
      <c r="J73" s="467" t="s">
        <v>30</v>
      </c>
      <c r="K73" s="13"/>
    </row>
    <row r="74" spans="1:11" s="12" customFormat="1" ht="123" customHeight="1" x14ac:dyDescent="0.25">
      <c r="A74" s="465" t="s">
        <v>107</v>
      </c>
      <c r="B74" s="465" t="s">
        <v>356</v>
      </c>
      <c r="C74" s="466">
        <v>3132</v>
      </c>
      <c r="D74" s="466"/>
      <c r="E74" s="466"/>
      <c r="F74" s="470">
        <v>33100</v>
      </c>
      <c r="G74" s="467" t="s">
        <v>18</v>
      </c>
      <c r="H74" s="468" t="s">
        <v>264</v>
      </c>
      <c r="I74" s="469" t="s">
        <v>547</v>
      </c>
      <c r="J74" s="467" t="s">
        <v>30</v>
      </c>
      <c r="K74" s="13"/>
    </row>
    <row r="75" spans="1:11" s="20" customFormat="1" ht="33" customHeight="1" x14ac:dyDescent="0.25">
      <c r="A75" s="32" t="s">
        <v>180</v>
      </c>
      <c r="B75" s="33"/>
      <c r="C75" s="34"/>
      <c r="D75" s="34"/>
      <c r="E75" s="34"/>
      <c r="F75" s="282">
        <f>F71+F72+F73+F74</f>
        <v>4812239.47</v>
      </c>
      <c r="G75" s="17"/>
      <c r="H75" s="17"/>
      <c r="I75" s="17"/>
      <c r="J75" s="35"/>
      <c r="K75" s="8"/>
    </row>
    <row r="76" spans="1:11" s="20" customFormat="1" ht="126.6" customHeight="1" x14ac:dyDescent="0.25">
      <c r="A76" s="193" t="s">
        <v>114</v>
      </c>
      <c r="B76" s="194" t="s">
        <v>139</v>
      </c>
      <c r="C76" s="195">
        <v>2240</v>
      </c>
      <c r="D76" s="195"/>
      <c r="E76" s="195"/>
      <c r="F76" s="332">
        <v>299900</v>
      </c>
      <c r="G76" s="196" t="s">
        <v>51</v>
      </c>
      <c r="H76" s="196" t="s">
        <v>75</v>
      </c>
      <c r="I76" s="196" t="s">
        <v>317</v>
      </c>
      <c r="J76" s="197">
        <v>44354422</v>
      </c>
      <c r="K76" s="8"/>
    </row>
    <row r="77" spans="1:11" s="403" customFormat="1" ht="156" customHeight="1" x14ac:dyDescent="0.25">
      <c r="A77" s="399" t="s">
        <v>178</v>
      </c>
      <c r="B77" s="359" t="s">
        <v>407</v>
      </c>
      <c r="C77" s="400">
        <v>2240</v>
      </c>
      <c r="D77" s="400"/>
      <c r="E77" s="400"/>
      <c r="F77" s="462">
        <v>2690197</v>
      </c>
      <c r="G77" s="401" t="s">
        <v>51</v>
      </c>
      <c r="H77" s="401" t="s">
        <v>286</v>
      </c>
      <c r="I77" s="401" t="s">
        <v>533</v>
      </c>
      <c r="J77" s="402">
        <v>44354422</v>
      </c>
      <c r="K77" s="435"/>
    </row>
    <row r="78" spans="1:11" s="409" customFormat="1" ht="140.25" customHeight="1" x14ac:dyDescent="0.25">
      <c r="A78" s="404" t="s">
        <v>107</v>
      </c>
      <c r="B78" s="359" t="s">
        <v>406</v>
      </c>
      <c r="C78" s="405">
        <v>2240</v>
      </c>
      <c r="D78" s="405"/>
      <c r="E78" s="405"/>
      <c r="F78" s="462">
        <v>70213</v>
      </c>
      <c r="G78" s="407" t="s">
        <v>18</v>
      </c>
      <c r="H78" s="407" t="s">
        <v>286</v>
      </c>
      <c r="I78" s="407"/>
      <c r="J78" s="408">
        <v>44354422</v>
      </c>
      <c r="K78" s="436"/>
    </row>
    <row r="79" spans="1:11" s="398" customFormat="1" ht="153" customHeight="1" x14ac:dyDescent="0.25">
      <c r="A79" s="396" t="s">
        <v>399</v>
      </c>
      <c r="B79" s="355" t="s">
        <v>400</v>
      </c>
      <c r="C79" s="29">
        <v>2240</v>
      </c>
      <c r="D79" s="29"/>
      <c r="E79" s="29"/>
      <c r="F79" s="375">
        <v>8800</v>
      </c>
      <c r="G79" s="27" t="s">
        <v>18</v>
      </c>
      <c r="H79" s="27" t="s">
        <v>346</v>
      </c>
      <c r="I79" s="27" t="s">
        <v>405</v>
      </c>
      <c r="J79" s="377">
        <v>44354422</v>
      </c>
      <c r="K79" s="397"/>
    </row>
    <row r="80" spans="1:11" s="12" customFormat="1" ht="126" customHeight="1" x14ac:dyDescent="0.25">
      <c r="A80" s="413" t="s">
        <v>84</v>
      </c>
      <c r="B80" s="359" t="s">
        <v>274</v>
      </c>
      <c r="C80" s="400">
        <v>2240</v>
      </c>
      <c r="D80" s="400"/>
      <c r="E80" s="400"/>
      <c r="F80" s="406">
        <v>30790</v>
      </c>
      <c r="G80" s="401" t="s">
        <v>18</v>
      </c>
      <c r="H80" s="401" t="s">
        <v>77</v>
      </c>
      <c r="I80" s="414" t="s">
        <v>451</v>
      </c>
      <c r="J80" s="402">
        <v>44354422</v>
      </c>
      <c r="K80" s="13"/>
    </row>
    <row r="81" spans="1:11" s="20" customFormat="1" ht="103.5" customHeight="1" x14ac:dyDescent="0.25">
      <c r="A81" s="157" t="s">
        <v>179</v>
      </c>
      <c r="B81" s="51" t="s">
        <v>176</v>
      </c>
      <c r="C81" s="52">
        <v>2240</v>
      </c>
      <c r="D81" s="52"/>
      <c r="E81" s="52"/>
      <c r="F81" s="323">
        <v>349464.08</v>
      </c>
      <c r="G81" s="14" t="s">
        <v>51</v>
      </c>
      <c r="H81" s="14" t="s">
        <v>74</v>
      </c>
      <c r="I81" s="14" t="s">
        <v>302</v>
      </c>
      <c r="J81" s="49">
        <v>44354422</v>
      </c>
      <c r="K81" s="8"/>
    </row>
    <row r="82" spans="1:11" s="20" customFormat="1" ht="109.9" customHeight="1" x14ac:dyDescent="0.25">
      <c r="A82" s="157" t="s">
        <v>179</v>
      </c>
      <c r="B82" s="51" t="s">
        <v>177</v>
      </c>
      <c r="C82" s="52">
        <v>2240</v>
      </c>
      <c r="D82" s="52"/>
      <c r="E82" s="52"/>
      <c r="F82" s="333">
        <v>858694</v>
      </c>
      <c r="G82" s="14" t="s">
        <v>51</v>
      </c>
      <c r="H82" s="269" t="s">
        <v>78</v>
      </c>
      <c r="I82" s="14" t="s">
        <v>289</v>
      </c>
      <c r="J82" s="49">
        <v>44354422</v>
      </c>
      <c r="K82" s="8"/>
    </row>
    <row r="83" spans="1:11" s="20" customFormat="1" ht="33" customHeight="1" x14ac:dyDescent="0.25">
      <c r="A83" s="32" t="s">
        <v>113</v>
      </c>
      <c r="B83" s="33"/>
      <c r="C83" s="34"/>
      <c r="D83" s="34"/>
      <c r="E83" s="34"/>
      <c r="F83" s="282">
        <f>SUM(F76:F82)</f>
        <v>4308058.08</v>
      </c>
      <c r="G83" s="17"/>
      <c r="H83" s="17"/>
      <c r="I83" s="17"/>
      <c r="J83" s="35"/>
      <c r="K83" s="8"/>
    </row>
    <row r="84" spans="1:11" s="20" customFormat="1" ht="174.6" customHeight="1" x14ac:dyDescent="0.25">
      <c r="A84" s="147" t="s">
        <v>55</v>
      </c>
      <c r="B84" s="147" t="s">
        <v>63</v>
      </c>
      <c r="C84" s="148">
        <v>3132</v>
      </c>
      <c r="D84" s="148"/>
      <c r="E84" s="148"/>
      <c r="F84" s="334">
        <v>6481100</v>
      </c>
      <c r="G84" s="149" t="s">
        <v>51</v>
      </c>
      <c r="H84" s="149" t="s">
        <v>65</v>
      </c>
      <c r="I84" s="150" t="s">
        <v>132</v>
      </c>
      <c r="J84" s="151">
        <v>44354422</v>
      </c>
      <c r="K84" s="8"/>
    </row>
    <row r="85" spans="1:11" s="20" customFormat="1" ht="150" customHeight="1" x14ac:dyDescent="0.25">
      <c r="A85" s="53" t="s">
        <v>107</v>
      </c>
      <c r="B85" s="53" t="s">
        <v>109</v>
      </c>
      <c r="C85" s="54">
        <v>3132</v>
      </c>
      <c r="D85" s="54"/>
      <c r="E85" s="54"/>
      <c r="F85" s="334">
        <v>69895.7</v>
      </c>
      <c r="G85" s="31" t="s">
        <v>18</v>
      </c>
      <c r="H85" s="31" t="s">
        <v>72</v>
      </c>
      <c r="I85" s="109" t="s">
        <v>111</v>
      </c>
      <c r="J85" s="49">
        <v>44354422</v>
      </c>
      <c r="K85" s="8"/>
    </row>
    <row r="86" spans="1:11" s="20" customFormat="1" ht="142.5" customHeight="1" x14ac:dyDescent="0.25">
      <c r="A86" s="53" t="s">
        <v>108</v>
      </c>
      <c r="B86" s="53" t="s">
        <v>110</v>
      </c>
      <c r="C86" s="54">
        <v>3132</v>
      </c>
      <c r="D86" s="54"/>
      <c r="E86" s="54"/>
      <c r="F86" s="334">
        <v>21720</v>
      </c>
      <c r="G86" s="31" t="s">
        <v>18</v>
      </c>
      <c r="H86" s="31" t="s">
        <v>72</v>
      </c>
      <c r="I86" s="109" t="s">
        <v>112</v>
      </c>
      <c r="J86" s="49">
        <v>44354422</v>
      </c>
      <c r="K86" s="8"/>
    </row>
    <row r="87" spans="1:11" s="20" customFormat="1" ht="165" customHeight="1" x14ac:dyDescent="0.25">
      <c r="A87" s="169" t="s">
        <v>84</v>
      </c>
      <c r="B87" s="170" t="s">
        <v>174</v>
      </c>
      <c r="C87" s="171">
        <v>3132</v>
      </c>
      <c r="D87" s="171"/>
      <c r="E87" s="171"/>
      <c r="F87" s="335">
        <v>315000</v>
      </c>
      <c r="G87" s="172" t="s">
        <v>18</v>
      </c>
      <c r="H87" s="172" t="s">
        <v>73</v>
      </c>
      <c r="I87" s="173" t="s">
        <v>175</v>
      </c>
      <c r="J87" s="174">
        <v>44354422</v>
      </c>
      <c r="K87" s="8"/>
    </row>
    <row r="88" spans="1:11" s="20" customFormat="1" ht="143.25" customHeight="1" x14ac:dyDescent="0.25">
      <c r="A88" s="198" t="s">
        <v>84</v>
      </c>
      <c r="B88" s="199" t="s">
        <v>145</v>
      </c>
      <c r="C88" s="200">
        <v>3132</v>
      </c>
      <c r="D88" s="200"/>
      <c r="E88" s="200"/>
      <c r="F88" s="336">
        <v>315000</v>
      </c>
      <c r="G88" s="201" t="s">
        <v>18</v>
      </c>
      <c r="H88" s="201" t="s">
        <v>72</v>
      </c>
      <c r="I88" s="202" t="s">
        <v>153</v>
      </c>
      <c r="J88" s="203">
        <v>44354422</v>
      </c>
      <c r="K88" s="8"/>
    </row>
    <row r="89" spans="1:11" s="20" customFormat="1" ht="214.5" customHeight="1" x14ac:dyDescent="0.25">
      <c r="A89" s="53" t="s">
        <v>55</v>
      </c>
      <c r="B89" s="53" t="s">
        <v>339</v>
      </c>
      <c r="C89" s="54">
        <v>3132</v>
      </c>
      <c r="D89" s="54"/>
      <c r="E89" s="54"/>
      <c r="F89" s="323">
        <v>0</v>
      </c>
      <c r="G89" s="14" t="s">
        <v>51</v>
      </c>
      <c r="H89" s="14" t="s">
        <v>76</v>
      </c>
      <c r="I89" s="55" t="s">
        <v>353</v>
      </c>
      <c r="J89" s="203">
        <v>44354422</v>
      </c>
      <c r="K89" s="8"/>
    </row>
    <row r="90" spans="1:11" s="20" customFormat="1" ht="145.9" customHeight="1" x14ac:dyDescent="0.25">
      <c r="A90" s="112" t="s">
        <v>84</v>
      </c>
      <c r="B90" s="113" t="s">
        <v>142</v>
      </c>
      <c r="C90" s="114">
        <v>3132</v>
      </c>
      <c r="D90" s="114"/>
      <c r="E90" s="114"/>
      <c r="F90" s="337">
        <v>315000</v>
      </c>
      <c r="G90" s="115" t="s">
        <v>18</v>
      </c>
      <c r="H90" s="115" t="s">
        <v>72</v>
      </c>
      <c r="I90" s="116" t="s">
        <v>152</v>
      </c>
      <c r="J90" s="117">
        <v>44354422</v>
      </c>
      <c r="K90" s="8"/>
    </row>
    <row r="91" spans="1:11" s="20" customFormat="1" ht="207.75" customHeight="1" x14ac:dyDescent="0.25">
      <c r="A91" s="113" t="s">
        <v>55</v>
      </c>
      <c r="B91" s="113" t="s">
        <v>340</v>
      </c>
      <c r="C91" s="114">
        <v>3132</v>
      </c>
      <c r="D91" s="114"/>
      <c r="E91" s="114"/>
      <c r="F91" s="323">
        <v>0</v>
      </c>
      <c r="G91" s="115" t="s">
        <v>51</v>
      </c>
      <c r="H91" s="115" t="s">
        <v>76</v>
      </c>
      <c r="I91" s="243" t="s">
        <v>352</v>
      </c>
      <c r="J91" s="117">
        <v>44354422</v>
      </c>
      <c r="K91" s="8"/>
    </row>
    <row r="92" spans="1:11" s="20" customFormat="1" ht="158.25" customHeight="1" x14ac:dyDescent="0.25">
      <c r="A92" s="53" t="s">
        <v>84</v>
      </c>
      <c r="B92" s="185" t="s">
        <v>315</v>
      </c>
      <c r="C92" s="54">
        <v>3132</v>
      </c>
      <c r="D92" s="54"/>
      <c r="E92" s="54"/>
      <c r="F92" s="372">
        <v>100000</v>
      </c>
      <c r="G92" s="14" t="s">
        <v>18</v>
      </c>
      <c r="H92" s="14" t="s">
        <v>74</v>
      </c>
      <c r="I92" s="55" t="s">
        <v>190</v>
      </c>
      <c r="J92" s="49">
        <v>44354422</v>
      </c>
      <c r="K92" s="8"/>
    </row>
    <row r="93" spans="1:11" s="20" customFormat="1" ht="141" customHeight="1" x14ac:dyDescent="0.25">
      <c r="A93" s="53" t="s">
        <v>342</v>
      </c>
      <c r="B93" s="185" t="s">
        <v>379</v>
      </c>
      <c r="C93" s="54">
        <v>3132</v>
      </c>
      <c r="D93" s="54"/>
      <c r="E93" s="54"/>
      <c r="F93" s="373">
        <f>4938000-F94-F95</f>
        <v>4799340</v>
      </c>
      <c r="G93" s="14" t="s">
        <v>51</v>
      </c>
      <c r="H93" s="374" t="s">
        <v>346</v>
      </c>
      <c r="I93" s="55" t="s">
        <v>386</v>
      </c>
      <c r="J93" s="49">
        <v>44354422</v>
      </c>
      <c r="K93" s="8"/>
    </row>
    <row r="94" spans="1:11" s="20" customFormat="1" ht="123.75" customHeight="1" x14ac:dyDescent="0.25">
      <c r="A94" s="53" t="s">
        <v>107</v>
      </c>
      <c r="B94" s="424" t="s">
        <v>387</v>
      </c>
      <c r="C94" s="54">
        <v>3132</v>
      </c>
      <c r="D94" s="54"/>
      <c r="E94" s="54"/>
      <c r="F94" s="431">
        <v>99500</v>
      </c>
      <c r="G94" s="14" t="s">
        <v>18</v>
      </c>
      <c r="H94" s="374" t="s">
        <v>286</v>
      </c>
      <c r="I94" s="55" t="s">
        <v>490</v>
      </c>
      <c r="J94" s="49">
        <v>44354422</v>
      </c>
      <c r="K94" s="8"/>
    </row>
    <row r="95" spans="1:11" s="20" customFormat="1" ht="123.75" customHeight="1" x14ac:dyDescent="0.25">
      <c r="A95" s="53" t="s">
        <v>380</v>
      </c>
      <c r="B95" s="424" t="s">
        <v>388</v>
      </c>
      <c r="C95" s="54">
        <v>3132</v>
      </c>
      <c r="D95" s="54"/>
      <c r="E95" s="54"/>
      <c r="F95" s="431">
        <v>39160</v>
      </c>
      <c r="G95" s="14" t="s">
        <v>18</v>
      </c>
      <c r="H95" s="374" t="s">
        <v>286</v>
      </c>
      <c r="I95" s="55" t="s">
        <v>491</v>
      </c>
      <c r="J95" s="49">
        <v>44354422</v>
      </c>
      <c r="K95" s="8"/>
    </row>
    <row r="96" spans="1:11" s="20" customFormat="1" ht="196.9" customHeight="1" x14ac:dyDescent="0.25">
      <c r="A96" s="53" t="s">
        <v>84</v>
      </c>
      <c r="B96" s="185" t="s">
        <v>314</v>
      </c>
      <c r="C96" s="54">
        <v>3132</v>
      </c>
      <c r="D96" s="54"/>
      <c r="E96" s="54"/>
      <c r="F96" s="323">
        <v>136012</v>
      </c>
      <c r="G96" s="14" t="s">
        <v>18</v>
      </c>
      <c r="H96" s="14" t="s">
        <v>74</v>
      </c>
      <c r="I96" s="55" t="s">
        <v>492</v>
      </c>
      <c r="J96" s="49">
        <v>44354422</v>
      </c>
      <c r="K96" s="8"/>
    </row>
    <row r="97" spans="1:11" s="12" customFormat="1" ht="138" customHeight="1" x14ac:dyDescent="0.25">
      <c r="A97" s="354" t="s">
        <v>360</v>
      </c>
      <c r="B97" s="19" t="s">
        <v>348</v>
      </c>
      <c r="C97" s="30">
        <v>3132</v>
      </c>
      <c r="D97" s="30"/>
      <c r="E97" s="30"/>
      <c r="F97" s="375">
        <v>1930302</v>
      </c>
      <c r="G97" s="27" t="s">
        <v>51</v>
      </c>
      <c r="H97" s="27" t="s">
        <v>336</v>
      </c>
      <c r="I97" s="376" t="s">
        <v>408</v>
      </c>
      <c r="J97" s="377">
        <v>44354422</v>
      </c>
      <c r="K97" s="13"/>
    </row>
    <row r="98" spans="1:11" s="20" customFormat="1" ht="155.44999999999999" customHeight="1" x14ac:dyDescent="0.25">
      <c r="A98" s="53" t="s">
        <v>107</v>
      </c>
      <c r="B98" s="53" t="s">
        <v>358</v>
      </c>
      <c r="C98" s="54">
        <v>3132</v>
      </c>
      <c r="D98" s="54"/>
      <c r="E98" s="54"/>
      <c r="F98" s="410">
        <v>20861.18</v>
      </c>
      <c r="G98" s="27" t="s">
        <v>18</v>
      </c>
      <c r="H98" s="14" t="s">
        <v>346</v>
      </c>
      <c r="I98" s="392" t="s">
        <v>410</v>
      </c>
      <c r="J98" s="49">
        <v>44354422</v>
      </c>
      <c r="K98" s="8"/>
    </row>
    <row r="99" spans="1:11" s="20" customFormat="1" ht="148.15" customHeight="1" x14ac:dyDescent="0.25">
      <c r="A99" s="53" t="s">
        <v>108</v>
      </c>
      <c r="B99" s="53" t="s">
        <v>359</v>
      </c>
      <c r="C99" s="54">
        <v>3132</v>
      </c>
      <c r="D99" s="54"/>
      <c r="E99" s="30"/>
      <c r="F99" s="410">
        <v>1780</v>
      </c>
      <c r="G99" s="27" t="s">
        <v>18</v>
      </c>
      <c r="H99" s="14" t="s">
        <v>346</v>
      </c>
      <c r="I99" s="392" t="s">
        <v>409</v>
      </c>
      <c r="J99" s="49">
        <v>44354422</v>
      </c>
      <c r="K99" s="8"/>
    </row>
    <row r="100" spans="1:11" s="20" customFormat="1" ht="158.25" customHeight="1" x14ac:dyDescent="0.25">
      <c r="A100" s="263" t="s">
        <v>84</v>
      </c>
      <c r="B100" s="270" t="s">
        <v>313</v>
      </c>
      <c r="C100" s="271">
        <v>3132</v>
      </c>
      <c r="D100" s="271"/>
      <c r="E100" s="271"/>
      <c r="F100" s="338">
        <v>32411</v>
      </c>
      <c r="G100" s="272" t="s">
        <v>18</v>
      </c>
      <c r="H100" s="272" t="s">
        <v>77</v>
      </c>
      <c r="I100" s="158" t="s">
        <v>480</v>
      </c>
      <c r="J100" s="267">
        <v>44354422</v>
      </c>
      <c r="K100" s="8"/>
    </row>
    <row r="101" spans="1:11" s="20" customFormat="1" ht="138" customHeight="1" x14ac:dyDescent="0.25">
      <c r="A101" s="263" t="s">
        <v>267</v>
      </c>
      <c r="B101" s="270" t="s">
        <v>316</v>
      </c>
      <c r="C101" s="271">
        <v>3132</v>
      </c>
      <c r="D101" s="271"/>
      <c r="E101" s="271"/>
      <c r="F101" s="372">
        <v>6900</v>
      </c>
      <c r="G101" s="272" t="s">
        <v>18</v>
      </c>
      <c r="H101" s="272" t="s">
        <v>286</v>
      </c>
      <c r="I101" s="158" t="s">
        <v>481</v>
      </c>
      <c r="J101" s="267">
        <v>44354422</v>
      </c>
      <c r="K101" s="8"/>
    </row>
    <row r="102" spans="1:11" s="20" customFormat="1" ht="33" customHeight="1" x14ac:dyDescent="0.25">
      <c r="A102" s="32" t="s">
        <v>53</v>
      </c>
      <c r="B102" s="33"/>
      <c r="C102" s="34"/>
      <c r="D102" s="34"/>
      <c r="E102" s="34"/>
      <c r="F102" s="282">
        <f>SUM(F84:F101)</f>
        <v>14683981.879999999</v>
      </c>
      <c r="G102" s="17"/>
      <c r="H102" s="17"/>
      <c r="I102" s="17"/>
      <c r="J102" s="35"/>
      <c r="K102" s="8"/>
    </row>
    <row r="103" spans="1:11" s="12" customFormat="1" ht="122.25" customHeight="1" x14ac:dyDescent="0.25">
      <c r="A103" s="152" t="s">
        <v>55</v>
      </c>
      <c r="B103" s="245" t="s">
        <v>416</v>
      </c>
      <c r="C103" s="311">
        <v>3132</v>
      </c>
      <c r="D103" s="311"/>
      <c r="E103" s="311"/>
      <c r="F103" s="342">
        <v>2007225.6</v>
      </c>
      <c r="G103" s="242" t="s">
        <v>51</v>
      </c>
      <c r="H103" s="242" t="s">
        <v>346</v>
      </c>
      <c r="I103" s="242" t="s">
        <v>424</v>
      </c>
      <c r="J103" s="313">
        <v>44354422</v>
      </c>
      <c r="K103" s="13"/>
    </row>
    <row r="104" spans="1:11" s="12" customFormat="1" ht="143.25" customHeight="1" x14ac:dyDescent="0.25">
      <c r="A104" s="152" t="s">
        <v>383</v>
      </c>
      <c r="B104" s="425" t="s">
        <v>437</v>
      </c>
      <c r="C104" s="311">
        <v>3110</v>
      </c>
      <c r="D104" s="311"/>
      <c r="E104" s="311"/>
      <c r="F104" s="342">
        <v>619496.4</v>
      </c>
      <c r="G104" s="242" t="s">
        <v>51</v>
      </c>
      <c r="H104" s="242" t="s">
        <v>346</v>
      </c>
      <c r="I104" s="242"/>
      <c r="J104" s="313">
        <v>44354422</v>
      </c>
      <c r="K104" s="13"/>
    </row>
    <row r="105" spans="1:11" s="12" customFormat="1" ht="119.25" customHeight="1" x14ac:dyDescent="0.25">
      <c r="A105" s="152" t="s">
        <v>107</v>
      </c>
      <c r="B105" s="245" t="s">
        <v>422</v>
      </c>
      <c r="C105" s="311">
        <v>3132</v>
      </c>
      <c r="D105" s="311"/>
      <c r="E105" s="311"/>
      <c r="F105" s="342">
        <v>121819</v>
      </c>
      <c r="G105" s="242" t="s">
        <v>18</v>
      </c>
      <c r="H105" s="242" t="s">
        <v>346</v>
      </c>
      <c r="I105" s="242"/>
      <c r="J105" s="313">
        <v>44354422</v>
      </c>
      <c r="K105" s="13"/>
    </row>
    <row r="106" spans="1:11" s="12" customFormat="1" ht="119.25" customHeight="1" x14ac:dyDescent="0.25">
      <c r="A106" s="152" t="s">
        <v>108</v>
      </c>
      <c r="B106" s="245" t="s">
        <v>421</v>
      </c>
      <c r="C106" s="311">
        <v>3132</v>
      </c>
      <c r="D106" s="311"/>
      <c r="E106" s="311"/>
      <c r="F106" s="342">
        <v>23496</v>
      </c>
      <c r="G106" s="242" t="s">
        <v>18</v>
      </c>
      <c r="H106" s="242" t="s">
        <v>346</v>
      </c>
      <c r="I106" s="242"/>
      <c r="J106" s="313">
        <v>44354422</v>
      </c>
      <c r="K106" s="13"/>
    </row>
    <row r="107" spans="1:11" s="12" customFormat="1" ht="144" customHeight="1" x14ac:dyDescent="0.25">
      <c r="A107" s="223" t="s">
        <v>55</v>
      </c>
      <c r="B107" s="168" t="s">
        <v>417</v>
      </c>
      <c r="C107" s="204">
        <v>3132</v>
      </c>
      <c r="D107" s="204"/>
      <c r="E107" s="204"/>
      <c r="F107" s="420">
        <v>1874813.1</v>
      </c>
      <c r="G107" s="126" t="s">
        <v>51</v>
      </c>
      <c r="H107" s="421" t="s">
        <v>346</v>
      </c>
      <c r="I107" s="126" t="s">
        <v>418</v>
      </c>
      <c r="J107" s="165">
        <v>44354422</v>
      </c>
      <c r="K107" s="13"/>
    </row>
    <row r="108" spans="1:11" s="12" customFormat="1" ht="144" customHeight="1" x14ac:dyDescent="0.25">
      <c r="A108" s="223" t="s">
        <v>383</v>
      </c>
      <c r="B108" s="426" t="s">
        <v>438</v>
      </c>
      <c r="C108" s="204">
        <v>3110</v>
      </c>
      <c r="D108" s="204"/>
      <c r="E108" s="204"/>
      <c r="F108" s="420">
        <v>619496.4</v>
      </c>
      <c r="G108" s="126" t="s">
        <v>51</v>
      </c>
      <c r="H108" s="421" t="s">
        <v>286</v>
      </c>
      <c r="I108" s="126" t="s">
        <v>475</v>
      </c>
      <c r="J108" s="165">
        <v>44354422</v>
      </c>
      <c r="K108" s="13"/>
    </row>
    <row r="109" spans="1:11" s="12" customFormat="1" ht="112.5" customHeight="1" x14ac:dyDescent="0.25">
      <c r="A109" s="223" t="s">
        <v>107</v>
      </c>
      <c r="B109" s="168" t="s">
        <v>419</v>
      </c>
      <c r="C109" s="204">
        <v>3132</v>
      </c>
      <c r="D109" s="204"/>
      <c r="E109" s="204"/>
      <c r="F109" s="341">
        <v>52000</v>
      </c>
      <c r="G109" s="126" t="s">
        <v>18</v>
      </c>
      <c r="H109" s="421" t="s">
        <v>264</v>
      </c>
      <c r="I109" s="126" t="s">
        <v>544</v>
      </c>
      <c r="J109" s="165">
        <v>44354422</v>
      </c>
      <c r="K109" s="13"/>
    </row>
    <row r="110" spans="1:11" s="12" customFormat="1" ht="114" customHeight="1" x14ac:dyDescent="0.25">
      <c r="A110" s="223" t="s">
        <v>108</v>
      </c>
      <c r="B110" s="168" t="s">
        <v>420</v>
      </c>
      <c r="C110" s="204">
        <v>3132</v>
      </c>
      <c r="D110" s="204"/>
      <c r="E110" s="204"/>
      <c r="F110" s="341">
        <v>17800</v>
      </c>
      <c r="G110" s="126" t="s">
        <v>18</v>
      </c>
      <c r="H110" s="421" t="s">
        <v>264</v>
      </c>
      <c r="I110" s="126" t="s">
        <v>543</v>
      </c>
      <c r="J110" s="165">
        <v>44354422</v>
      </c>
      <c r="K110" s="13"/>
    </row>
    <row r="111" spans="1:11" s="20" customFormat="1" ht="33" customHeight="1" x14ac:dyDescent="0.25">
      <c r="A111" s="32" t="s">
        <v>351</v>
      </c>
      <c r="B111" s="33" t="s">
        <v>389</v>
      </c>
      <c r="C111" s="34"/>
      <c r="D111" s="34"/>
      <c r="E111" s="34"/>
      <c r="F111" s="282">
        <f>SUM(F103:F110)</f>
        <v>5336146.5</v>
      </c>
      <c r="G111" s="17"/>
      <c r="H111" s="17"/>
      <c r="I111" s="17"/>
      <c r="J111" s="35"/>
      <c r="K111" s="8"/>
    </row>
    <row r="112" spans="1:11" s="12" customFormat="1" ht="127.15" customHeight="1" x14ac:dyDescent="0.25">
      <c r="A112" s="152" t="s">
        <v>55</v>
      </c>
      <c r="B112" s="429" t="s">
        <v>440</v>
      </c>
      <c r="C112" s="311">
        <v>3132</v>
      </c>
      <c r="D112" s="311"/>
      <c r="E112" s="311"/>
      <c r="F112" s="342">
        <v>4683526.4000000004</v>
      </c>
      <c r="G112" s="242" t="s">
        <v>51</v>
      </c>
      <c r="H112" s="242" t="s">
        <v>336</v>
      </c>
      <c r="I112" s="244" t="s">
        <v>425</v>
      </c>
      <c r="J112" s="313">
        <v>44354422</v>
      </c>
      <c r="K112" s="13"/>
    </row>
    <row r="113" spans="1:11" s="12" customFormat="1" ht="127.9" customHeight="1" x14ac:dyDescent="0.25">
      <c r="A113" s="152" t="s">
        <v>383</v>
      </c>
      <c r="B113" s="245" t="s">
        <v>439</v>
      </c>
      <c r="C113" s="311">
        <v>3110</v>
      </c>
      <c r="D113" s="311"/>
      <c r="E113" s="311"/>
      <c r="F113" s="342">
        <v>1445491.6</v>
      </c>
      <c r="G113" s="242" t="s">
        <v>51</v>
      </c>
      <c r="H113" s="242" t="s">
        <v>346</v>
      </c>
      <c r="I113" s="244" t="s">
        <v>423</v>
      </c>
      <c r="J113" s="313">
        <v>44354422</v>
      </c>
      <c r="K113" s="13"/>
    </row>
    <row r="114" spans="1:11" s="12" customFormat="1" ht="129.75" customHeight="1" x14ac:dyDescent="0.25">
      <c r="A114" s="223" t="s">
        <v>55</v>
      </c>
      <c r="B114" s="168" t="s">
        <v>382</v>
      </c>
      <c r="C114" s="204">
        <v>3132</v>
      </c>
      <c r="D114" s="204"/>
      <c r="E114" s="204"/>
      <c r="F114" s="420">
        <v>4374563.9000000004</v>
      </c>
      <c r="G114" s="126" t="s">
        <v>51</v>
      </c>
      <c r="H114" s="421" t="s">
        <v>346</v>
      </c>
      <c r="I114" s="110" t="s">
        <v>473</v>
      </c>
      <c r="J114" s="165">
        <v>44354422</v>
      </c>
      <c r="K114" s="13"/>
    </row>
    <row r="115" spans="1:11" s="12" customFormat="1" ht="129.75" customHeight="1" x14ac:dyDescent="0.25">
      <c r="A115" s="223" t="s">
        <v>383</v>
      </c>
      <c r="B115" s="426" t="s">
        <v>441</v>
      </c>
      <c r="C115" s="204">
        <v>3110</v>
      </c>
      <c r="D115" s="204"/>
      <c r="E115" s="204"/>
      <c r="F115" s="420">
        <v>1445491.6</v>
      </c>
      <c r="G115" s="126" t="s">
        <v>51</v>
      </c>
      <c r="H115" s="421" t="s">
        <v>286</v>
      </c>
      <c r="I115" s="110" t="s">
        <v>474</v>
      </c>
      <c r="J115" s="165">
        <v>44354422</v>
      </c>
      <c r="K115" s="13"/>
    </row>
    <row r="116" spans="1:11" s="20" customFormat="1" ht="33" customHeight="1" x14ac:dyDescent="0.25">
      <c r="A116" s="32" t="s">
        <v>338</v>
      </c>
      <c r="B116" s="419" t="s">
        <v>390</v>
      </c>
      <c r="C116" s="34"/>
      <c r="D116" s="34"/>
      <c r="E116" s="34"/>
      <c r="F116" s="282">
        <f>SUM(F112:F115)</f>
        <v>11949073.5</v>
      </c>
      <c r="G116" s="17"/>
      <c r="H116" s="17"/>
      <c r="I116" s="17"/>
      <c r="J116" s="35"/>
      <c r="K116" s="8"/>
    </row>
    <row r="117" spans="1:11" s="20" customFormat="1" ht="213" customHeight="1" x14ac:dyDescent="0.25">
      <c r="A117" s="70" t="s">
        <v>55</v>
      </c>
      <c r="B117" s="71" t="s">
        <v>64</v>
      </c>
      <c r="C117" s="52">
        <v>3131</v>
      </c>
      <c r="D117" s="52"/>
      <c r="E117" s="52"/>
      <c r="F117" s="323">
        <v>6038.39</v>
      </c>
      <c r="G117" s="14" t="s">
        <v>18</v>
      </c>
      <c r="H117" s="14" t="s">
        <v>72</v>
      </c>
      <c r="I117" s="72" t="s">
        <v>225</v>
      </c>
      <c r="J117" s="14" t="s">
        <v>30</v>
      </c>
      <c r="K117" s="56"/>
    </row>
    <row r="118" spans="1:11" s="20" customFormat="1" ht="155.25" customHeight="1" x14ac:dyDescent="0.25">
      <c r="A118" s="70" t="s">
        <v>55</v>
      </c>
      <c r="B118" s="51" t="s">
        <v>116</v>
      </c>
      <c r="C118" s="52">
        <v>3131</v>
      </c>
      <c r="D118" s="52"/>
      <c r="E118" s="52"/>
      <c r="F118" s="454">
        <v>0</v>
      </c>
      <c r="G118" s="14" t="s">
        <v>51</v>
      </c>
      <c r="H118" s="14" t="s">
        <v>74</v>
      </c>
      <c r="I118" s="55" t="s">
        <v>494</v>
      </c>
      <c r="J118" s="14" t="s">
        <v>30</v>
      </c>
      <c r="K118" s="56"/>
    </row>
    <row r="119" spans="1:11" s="20" customFormat="1" ht="195" customHeight="1" x14ac:dyDescent="0.25">
      <c r="A119" s="70" t="s">
        <v>55</v>
      </c>
      <c r="B119" s="51" t="s">
        <v>258</v>
      </c>
      <c r="C119" s="52">
        <v>3131</v>
      </c>
      <c r="D119" s="52"/>
      <c r="E119" s="52"/>
      <c r="F119" s="323">
        <v>0</v>
      </c>
      <c r="G119" s="14" t="s">
        <v>51</v>
      </c>
      <c r="H119" s="14" t="s">
        <v>286</v>
      </c>
      <c r="I119" s="55" t="s">
        <v>449</v>
      </c>
      <c r="J119" s="14" t="s">
        <v>30</v>
      </c>
      <c r="K119" s="56"/>
    </row>
    <row r="120" spans="1:11" s="20" customFormat="1" ht="137.25" customHeight="1" x14ac:dyDescent="0.25">
      <c r="A120" s="70" t="s">
        <v>55</v>
      </c>
      <c r="B120" s="51" t="s">
        <v>266</v>
      </c>
      <c r="C120" s="52">
        <v>3131</v>
      </c>
      <c r="D120" s="52"/>
      <c r="E120" s="52"/>
      <c r="F120" s="323">
        <v>0</v>
      </c>
      <c r="G120" s="14" t="s">
        <v>51</v>
      </c>
      <c r="H120" s="14" t="s">
        <v>264</v>
      </c>
      <c r="I120" s="392" t="s">
        <v>450</v>
      </c>
      <c r="J120" s="14" t="s">
        <v>30</v>
      </c>
      <c r="K120" s="56"/>
    </row>
    <row r="121" spans="1:11" s="20" customFormat="1" ht="33" customHeight="1" x14ac:dyDescent="0.25">
      <c r="A121" s="32" t="s">
        <v>54</v>
      </c>
      <c r="B121" s="33"/>
      <c r="C121" s="34"/>
      <c r="D121" s="34"/>
      <c r="E121" s="34"/>
      <c r="F121" s="282">
        <f>F117+F118+F119+F120</f>
        <v>6038.39</v>
      </c>
      <c r="G121" s="17"/>
      <c r="H121" s="17"/>
      <c r="I121" s="17"/>
      <c r="J121" s="35"/>
      <c r="K121" s="8"/>
    </row>
    <row r="122" spans="1:11" s="253" customFormat="1" ht="200.45" customHeight="1" x14ac:dyDescent="0.25">
      <c r="A122" s="70" t="s">
        <v>55</v>
      </c>
      <c r="B122" s="51" t="s">
        <v>265</v>
      </c>
      <c r="C122" s="54">
        <v>3131</v>
      </c>
      <c r="D122" s="54"/>
      <c r="E122" s="54"/>
      <c r="F122" s="339">
        <v>0</v>
      </c>
      <c r="G122" s="14" t="s">
        <v>51</v>
      </c>
      <c r="H122" s="31" t="s">
        <v>286</v>
      </c>
      <c r="I122" s="55" t="s">
        <v>448</v>
      </c>
      <c r="J122" s="49">
        <v>44354422</v>
      </c>
      <c r="K122" s="56"/>
    </row>
    <row r="123" spans="1:11" s="253" customFormat="1" ht="148.5" customHeight="1" x14ac:dyDescent="0.25">
      <c r="A123" s="107" t="s">
        <v>500</v>
      </c>
      <c r="B123" s="424" t="s">
        <v>499</v>
      </c>
      <c r="C123" s="54">
        <v>2240</v>
      </c>
      <c r="D123" s="54"/>
      <c r="E123" s="54"/>
      <c r="F123" s="339">
        <v>68106</v>
      </c>
      <c r="G123" s="423" t="s">
        <v>18</v>
      </c>
      <c r="H123" s="31" t="s">
        <v>264</v>
      </c>
      <c r="I123" s="55" t="s">
        <v>534</v>
      </c>
      <c r="J123" s="49">
        <v>44354422</v>
      </c>
      <c r="K123" s="56"/>
    </row>
    <row r="124" spans="1:11" s="20" customFormat="1" ht="33" customHeight="1" x14ac:dyDescent="0.25">
      <c r="A124" s="252" t="s">
        <v>261</v>
      </c>
      <c r="B124" s="33"/>
      <c r="C124" s="34"/>
      <c r="D124" s="34"/>
      <c r="E124" s="34"/>
      <c r="F124" s="282">
        <f>F122+F123</f>
        <v>68106</v>
      </c>
      <c r="G124" s="17"/>
      <c r="H124" s="17"/>
      <c r="I124" s="17"/>
      <c r="J124" s="35"/>
      <c r="K124" s="56"/>
    </row>
    <row r="125" spans="1:11" s="20" customFormat="1" ht="150" customHeight="1" x14ac:dyDescent="0.25">
      <c r="A125" s="107" t="s">
        <v>119</v>
      </c>
      <c r="B125" s="53" t="s">
        <v>118</v>
      </c>
      <c r="C125" s="54">
        <v>3132</v>
      </c>
      <c r="D125" s="54"/>
      <c r="E125" s="54"/>
      <c r="F125" s="323">
        <v>0</v>
      </c>
      <c r="G125" s="31" t="s">
        <v>18</v>
      </c>
      <c r="H125" s="31" t="s">
        <v>72</v>
      </c>
      <c r="I125" s="55" t="s">
        <v>519</v>
      </c>
      <c r="J125" s="49">
        <v>44354422</v>
      </c>
      <c r="K125" s="8"/>
    </row>
    <row r="126" spans="1:11" s="20" customFormat="1" ht="129.75" customHeight="1" x14ac:dyDescent="0.35">
      <c r="A126" s="246" t="s">
        <v>84</v>
      </c>
      <c r="B126" s="247" t="s">
        <v>120</v>
      </c>
      <c r="C126" s="248">
        <v>3132</v>
      </c>
      <c r="D126" s="249"/>
      <c r="E126" s="249"/>
      <c r="F126" s="303">
        <v>750000</v>
      </c>
      <c r="G126" s="250" t="s">
        <v>115</v>
      </c>
      <c r="H126" s="304" t="s">
        <v>73</v>
      </c>
      <c r="I126" s="251" t="s">
        <v>196</v>
      </c>
      <c r="J126" s="92" t="s">
        <v>30</v>
      </c>
      <c r="K126" s="8"/>
    </row>
    <row r="127" spans="1:11" s="20" customFormat="1" ht="147" customHeight="1" x14ac:dyDescent="0.35">
      <c r="A127" s="245" t="s">
        <v>55</v>
      </c>
      <c r="B127" s="239" t="s">
        <v>259</v>
      </c>
      <c r="C127" s="240">
        <v>3132</v>
      </c>
      <c r="D127" s="241"/>
      <c r="E127" s="241"/>
      <c r="F127" s="317">
        <v>0</v>
      </c>
      <c r="G127" s="242" t="s">
        <v>51</v>
      </c>
      <c r="H127" s="302" t="s">
        <v>78</v>
      </c>
      <c r="I127" s="243" t="s">
        <v>344</v>
      </c>
      <c r="J127" s="244" t="s">
        <v>30</v>
      </c>
      <c r="K127" s="8"/>
    </row>
    <row r="128" spans="1:11" s="20" customFormat="1" ht="127.5" customHeight="1" x14ac:dyDescent="0.35">
      <c r="A128" s="194" t="s">
        <v>55</v>
      </c>
      <c r="B128" s="254" t="s">
        <v>250</v>
      </c>
      <c r="C128" s="255">
        <v>3132</v>
      </c>
      <c r="D128" s="256"/>
      <c r="E128" s="256"/>
      <c r="F128" s="277">
        <v>1400000</v>
      </c>
      <c r="G128" s="257" t="s">
        <v>51</v>
      </c>
      <c r="H128" s="305" t="s">
        <v>77</v>
      </c>
      <c r="I128" s="258" t="s">
        <v>275</v>
      </c>
      <c r="J128" s="237" t="s">
        <v>30</v>
      </c>
      <c r="K128" s="8"/>
    </row>
    <row r="129" spans="1:11" s="20" customFormat="1" ht="158.44999999999999" customHeight="1" x14ac:dyDescent="0.35">
      <c r="A129" s="53" t="s">
        <v>107</v>
      </c>
      <c r="B129" s="236" t="s">
        <v>251</v>
      </c>
      <c r="C129" s="99">
        <v>3132</v>
      </c>
      <c r="D129" s="100"/>
      <c r="E129" s="100"/>
      <c r="F129" s="278">
        <v>17204.71</v>
      </c>
      <c r="G129" s="15" t="s">
        <v>18</v>
      </c>
      <c r="H129" s="101" t="s">
        <v>77</v>
      </c>
      <c r="I129" s="55" t="s">
        <v>276</v>
      </c>
      <c r="J129" s="294" t="s">
        <v>30</v>
      </c>
      <c r="K129" s="8"/>
    </row>
    <row r="130" spans="1:11" s="20" customFormat="1" ht="160.15" customHeight="1" x14ac:dyDescent="0.35">
      <c r="A130" s="230" t="s">
        <v>108</v>
      </c>
      <c r="B130" s="236" t="s">
        <v>252</v>
      </c>
      <c r="C130" s="99">
        <v>3132</v>
      </c>
      <c r="D130" s="100"/>
      <c r="E130" s="100"/>
      <c r="F130" s="278">
        <v>4272</v>
      </c>
      <c r="G130" s="15" t="s">
        <v>18</v>
      </c>
      <c r="H130" s="101" t="s">
        <v>77</v>
      </c>
      <c r="I130" s="109" t="s">
        <v>303</v>
      </c>
      <c r="J130" s="294" t="s">
        <v>30</v>
      </c>
      <c r="K130" s="8"/>
    </row>
    <row r="131" spans="1:11" s="20" customFormat="1" ht="168" customHeight="1" x14ac:dyDescent="0.35">
      <c r="A131" s="318" t="s">
        <v>119</v>
      </c>
      <c r="B131" s="238" t="s">
        <v>255</v>
      </c>
      <c r="C131" s="240"/>
      <c r="D131" s="241"/>
      <c r="E131" s="241"/>
      <c r="F131" s="317">
        <v>828304</v>
      </c>
      <c r="G131" s="242" t="s">
        <v>18</v>
      </c>
      <c r="H131" s="302" t="s">
        <v>336</v>
      </c>
      <c r="I131" s="243" t="s">
        <v>345</v>
      </c>
      <c r="J131" s="319" t="s">
        <v>30</v>
      </c>
      <c r="K131" s="8"/>
    </row>
    <row r="132" spans="1:11" s="20" customFormat="1" ht="108" customHeight="1" x14ac:dyDescent="0.35">
      <c r="A132" s="245" t="s">
        <v>55</v>
      </c>
      <c r="B132" s="239" t="s">
        <v>281</v>
      </c>
      <c r="C132" s="240">
        <v>3132</v>
      </c>
      <c r="D132" s="241"/>
      <c r="E132" s="241"/>
      <c r="F132" s="301">
        <v>3473000</v>
      </c>
      <c r="G132" s="242" t="s">
        <v>51</v>
      </c>
      <c r="H132" s="302" t="s">
        <v>78</v>
      </c>
      <c r="I132" s="243" t="s">
        <v>402</v>
      </c>
      <c r="J132" s="244" t="s">
        <v>30</v>
      </c>
      <c r="K132" s="8"/>
    </row>
    <row r="133" spans="1:11" s="20" customFormat="1" ht="127.5" customHeight="1" x14ac:dyDescent="0.35">
      <c r="A133" s="53" t="s">
        <v>107</v>
      </c>
      <c r="B133" s="239" t="s">
        <v>253</v>
      </c>
      <c r="C133" s="99">
        <v>3132</v>
      </c>
      <c r="D133" s="100"/>
      <c r="E133" s="100"/>
      <c r="F133" s="317">
        <v>39869.4</v>
      </c>
      <c r="G133" s="15" t="s">
        <v>18</v>
      </c>
      <c r="H133" s="393" t="s">
        <v>346</v>
      </c>
      <c r="I133" s="392" t="s">
        <v>401</v>
      </c>
      <c r="J133" s="14" t="s">
        <v>30</v>
      </c>
      <c r="K133" s="8"/>
    </row>
    <row r="134" spans="1:11" s="20" customFormat="1" ht="125.25" customHeight="1" x14ac:dyDescent="0.35">
      <c r="A134" s="53" t="s">
        <v>108</v>
      </c>
      <c r="B134" s="239" t="s">
        <v>254</v>
      </c>
      <c r="C134" s="99">
        <v>3132</v>
      </c>
      <c r="D134" s="100"/>
      <c r="E134" s="100"/>
      <c r="F134" s="301">
        <v>4272</v>
      </c>
      <c r="G134" s="15" t="s">
        <v>18</v>
      </c>
      <c r="H134" s="393" t="s">
        <v>346</v>
      </c>
      <c r="I134" s="392" t="s">
        <v>403</v>
      </c>
      <c r="J134" s="14" t="s">
        <v>30</v>
      </c>
      <c r="K134" s="8"/>
    </row>
    <row r="135" spans="1:11" s="20" customFormat="1" ht="147.75" customHeight="1" x14ac:dyDescent="0.35">
      <c r="A135" s="107" t="s">
        <v>119</v>
      </c>
      <c r="B135" s="16" t="s">
        <v>256</v>
      </c>
      <c r="C135" s="99">
        <v>3132</v>
      </c>
      <c r="D135" s="100"/>
      <c r="E135" s="100"/>
      <c r="F135" s="278">
        <v>258717</v>
      </c>
      <c r="G135" s="15" t="s">
        <v>18</v>
      </c>
      <c r="H135" s="101" t="s">
        <v>77</v>
      </c>
      <c r="I135" s="55" t="s">
        <v>273</v>
      </c>
      <c r="J135" s="14" t="s">
        <v>30</v>
      </c>
      <c r="K135" s="8"/>
    </row>
    <row r="136" spans="1:11" s="20" customFormat="1" ht="170.25" customHeight="1" x14ac:dyDescent="0.35">
      <c r="A136" s="168" t="s">
        <v>55</v>
      </c>
      <c r="B136" s="164" t="s">
        <v>237</v>
      </c>
      <c r="C136" s="205">
        <v>3132</v>
      </c>
      <c r="D136" s="206"/>
      <c r="E136" s="206"/>
      <c r="F136" s="463">
        <v>0</v>
      </c>
      <c r="G136" s="126" t="s">
        <v>51</v>
      </c>
      <c r="H136" s="167" t="s">
        <v>75</v>
      </c>
      <c r="I136" s="111" t="s">
        <v>501</v>
      </c>
      <c r="J136" s="110" t="s">
        <v>30</v>
      </c>
      <c r="K136" s="8"/>
    </row>
    <row r="137" spans="1:11" s="20" customFormat="1" ht="33" customHeight="1" x14ac:dyDescent="0.25">
      <c r="A137" s="32" t="s">
        <v>117</v>
      </c>
      <c r="B137" s="33"/>
      <c r="C137" s="34"/>
      <c r="D137" s="34"/>
      <c r="E137" s="34"/>
      <c r="F137" s="282">
        <f>F125+F126+F128+F129+F130+F132+F133+F134+F135+F136+F131+F127</f>
        <v>6775639.1100000003</v>
      </c>
      <c r="G137" s="17"/>
      <c r="H137" s="17"/>
      <c r="I137" s="17"/>
      <c r="J137" s="35"/>
      <c r="K137" s="8"/>
    </row>
    <row r="138" spans="1:11" s="20" customFormat="1" ht="233.25" customHeight="1" x14ac:dyDescent="0.25">
      <c r="A138" s="168" t="s">
        <v>55</v>
      </c>
      <c r="B138" s="168" t="s">
        <v>238</v>
      </c>
      <c r="C138" s="204">
        <v>3132</v>
      </c>
      <c r="D138" s="204"/>
      <c r="E138" s="204"/>
      <c r="F138" s="340">
        <v>16602483</v>
      </c>
      <c r="G138" s="126" t="s">
        <v>51</v>
      </c>
      <c r="H138" s="126" t="s">
        <v>77</v>
      </c>
      <c r="I138" s="126" t="s">
        <v>199</v>
      </c>
      <c r="J138" s="110" t="s">
        <v>30</v>
      </c>
      <c r="K138" s="8"/>
    </row>
    <row r="139" spans="1:11" s="20" customFormat="1" ht="33" customHeight="1" x14ac:dyDescent="0.25">
      <c r="A139" s="192" t="s">
        <v>200</v>
      </c>
      <c r="B139" s="33"/>
      <c r="C139" s="34"/>
      <c r="D139" s="34"/>
      <c r="E139" s="34"/>
      <c r="F139" s="282">
        <f>F138</f>
        <v>16602483</v>
      </c>
      <c r="G139" s="17"/>
      <c r="H139" s="17"/>
      <c r="I139" s="17"/>
      <c r="J139" s="35"/>
      <c r="K139" s="8"/>
    </row>
    <row r="140" spans="1:11" s="20" customFormat="1" ht="149.25" customHeight="1" x14ac:dyDescent="0.35">
      <c r="A140" s="177" t="s">
        <v>84</v>
      </c>
      <c r="B140" s="164" t="s">
        <v>122</v>
      </c>
      <c r="C140" s="205">
        <v>3132</v>
      </c>
      <c r="D140" s="206"/>
      <c r="E140" s="206"/>
      <c r="F140" s="207">
        <v>725000</v>
      </c>
      <c r="G140" s="126" t="s">
        <v>115</v>
      </c>
      <c r="H140" s="167" t="s">
        <v>73</v>
      </c>
      <c r="I140" s="111" t="s">
        <v>197</v>
      </c>
      <c r="J140" s="110" t="s">
        <v>30</v>
      </c>
      <c r="K140" s="8"/>
    </row>
    <row r="141" spans="1:11" s="20" customFormat="1" ht="147.75" customHeight="1" x14ac:dyDescent="0.35">
      <c r="A141" s="316" t="s">
        <v>55</v>
      </c>
      <c r="B141" s="239" t="s">
        <v>260</v>
      </c>
      <c r="C141" s="240">
        <v>3132</v>
      </c>
      <c r="D141" s="241"/>
      <c r="E141" s="241"/>
      <c r="F141" s="317">
        <v>0</v>
      </c>
      <c r="G141" s="242" t="s">
        <v>51</v>
      </c>
      <c r="H141" s="302" t="s">
        <v>78</v>
      </c>
      <c r="I141" s="243" t="s">
        <v>350</v>
      </c>
      <c r="J141" s="244" t="s">
        <v>30</v>
      </c>
      <c r="K141" s="8"/>
    </row>
    <row r="142" spans="1:11" s="20" customFormat="1" ht="233.45" customHeight="1" x14ac:dyDescent="0.25">
      <c r="A142" s="124" t="s">
        <v>55</v>
      </c>
      <c r="B142" s="108" t="s">
        <v>144</v>
      </c>
      <c r="C142" s="125">
        <v>3132</v>
      </c>
      <c r="D142" s="125"/>
      <c r="E142" s="125"/>
      <c r="F142" s="341">
        <v>2387950</v>
      </c>
      <c r="G142" s="126" t="s">
        <v>18</v>
      </c>
      <c r="H142" s="110" t="s">
        <v>72</v>
      </c>
      <c r="I142" s="111" t="s">
        <v>143</v>
      </c>
      <c r="J142" s="110" t="s">
        <v>30</v>
      </c>
      <c r="K142" s="8"/>
    </row>
    <row r="143" spans="1:11" s="20" customFormat="1" ht="214.5" customHeight="1" x14ac:dyDescent="0.25">
      <c r="A143" s="53" t="s">
        <v>107</v>
      </c>
      <c r="B143" s="123" t="s">
        <v>147</v>
      </c>
      <c r="C143" s="102">
        <v>3132</v>
      </c>
      <c r="D143" s="102"/>
      <c r="E143" s="102"/>
      <c r="F143" s="341">
        <v>29291.17</v>
      </c>
      <c r="G143" s="31" t="s">
        <v>18</v>
      </c>
      <c r="H143" s="14" t="s">
        <v>72</v>
      </c>
      <c r="I143" s="55" t="s">
        <v>146</v>
      </c>
      <c r="J143" s="14" t="s">
        <v>30</v>
      </c>
      <c r="K143" s="8"/>
    </row>
    <row r="144" spans="1:11" s="20" customFormat="1" ht="214.5" customHeight="1" x14ac:dyDescent="0.25">
      <c r="A144" s="53" t="s">
        <v>108</v>
      </c>
      <c r="B144" s="123" t="s">
        <v>148</v>
      </c>
      <c r="C144" s="102">
        <v>3132</v>
      </c>
      <c r="D144" s="102"/>
      <c r="E144" s="102"/>
      <c r="F144" s="341">
        <v>5988</v>
      </c>
      <c r="G144" s="31" t="s">
        <v>18</v>
      </c>
      <c r="H144" s="14" t="s">
        <v>72</v>
      </c>
      <c r="I144" s="55" t="s">
        <v>154</v>
      </c>
      <c r="J144" s="14" t="s">
        <v>30</v>
      </c>
      <c r="K144" s="8"/>
    </row>
    <row r="145" spans="1:11" s="20" customFormat="1" ht="171" customHeight="1" x14ac:dyDescent="0.25">
      <c r="A145" s="314" t="s">
        <v>84</v>
      </c>
      <c r="B145" s="350" t="s">
        <v>398</v>
      </c>
      <c r="C145" s="315">
        <v>3132</v>
      </c>
      <c r="D145" s="315"/>
      <c r="E145" s="315"/>
      <c r="F145" s="312">
        <v>560000</v>
      </c>
      <c r="G145" s="242" t="s">
        <v>18</v>
      </c>
      <c r="H145" s="391" t="s">
        <v>346</v>
      </c>
      <c r="I145" s="243" t="s">
        <v>397</v>
      </c>
      <c r="J145" s="244" t="s">
        <v>30</v>
      </c>
      <c r="K145" s="8"/>
    </row>
    <row r="146" spans="1:11" s="20" customFormat="1" ht="33" customHeight="1" x14ac:dyDescent="0.25">
      <c r="A146" s="32" t="s">
        <v>121</v>
      </c>
      <c r="B146" s="33"/>
      <c r="C146" s="34"/>
      <c r="D146" s="34"/>
      <c r="E146" s="34"/>
      <c r="F146" s="282">
        <f>F140+F142+F143+F144+F145+F141</f>
        <v>3708229.17</v>
      </c>
      <c r="G146" s="17"/>
      <c r="H146" s="17"/>
      <c r="I146" s="17"/>
      <c r="J146" s="35"/>
      <c r="K146" s="8"/>
    </row>
    <row r="147" spans="1:11" s="12" customFormat="1" ht="120" customHeight="1" x14ac:dyDescent="0.25">
      <c r="A147" s="53" t="s">
        <v>19</v>
      </c>
      <c r="B147" s="53" t="s">
        <v>202</v>
      </c>
      <c r="C147" s="66" t="s">
        <v>41</v>
      </c>
      <c r="D147" s="54"/>
      <c r="E147" s="54"/>
      <c r="F147" s="322">
        <v>0</v>
      </c>
      <c r="G147" s="31" t="s">
        <v>115</v>
      </c>
      <c r="H147" s="31" t="s">
        <v>264</v>
      </c>
      <c r="I147" s="457" t="s">
        <v>510</v>
      </c>
      <c r="J147" s="14" t="s">
        <v>30</v>
      </c>
      <c r="K147" s="13"/>
    </row>
    <row r="148" spans="1:11" s="366" customFormat="1" ht="129" customHeight="1" x14ac:dyDescent="0.25">
      <c r="A148" s="360" t="s">
        <v>292</v>
      </c>
      <c r="B148" s="360" t="s">
        <v>372</v>
      </c>
      <c r="C148" s="361" t="s">
        <v>41</v>
      </c>
      <c r="D148" s="364"/>
      <c r="E148" s="364"/>
      <c r="F148" s="322">
        <v>0</v>
      </c>
      <c r="G148" s="362" t="s">
        <v>115</v>
      </c>
      <c r="H148" s="362" t="s">
        <v>73</v>
      </c>
      <c r="I148" s="457" t="s">
        <v>511</v>
      </c>
      <c r="J148" s="362" t="s">
        <v>30</v>
      </c>
      <c r="K148" s="365"/>
    </row>
    <row r="149" spans="1:11" s="12" customFormat="1" ht="119.25" customHeight="1" x14ac:dyDescent="0.25">
      <c r="A149" s="19" t="s">
        <v>19</v>
      </c>
      <c r="B149" s="19" t="s">
        <v>203</v>
      </c>
      <c r="C149" s="46" t="s">
        <v>41</v>
      </c>
      <c r="D149" s="30"/>
      <c r="E149" s="30"/>
      <c r="F149" s="322">
        <v>0</v>
      </c>
      <c r="G149" s="31" t="s">
        <v>115</v>
      </c>
      <c r="H149" s="15" t="s">
        <v>73</v>
      </c>
      <c r="I149" s="457" t="s">
        <v>511</v>
      </c>
      <c r="J149" s="15" t="s">
        <v>30</v>
      </c>
      <c r="K149" s="13"/>
    </row>
    <row r="150" spans="1:11" s="12" customFormat="1" ht="114" customHeight="1" x14ac:dyDescent="0.25">
      <c r="A150" s="274" t="s">
        <v>19</v>
      </c>
      <c r="B150" s="274" t="s">
        <v>204</v>
      </c>
      <c r="C150" s="275" t="s">
        <v>41</v>
      </c>
      <c r="D150" s="276"/>
      <c r="E150" s="276"/>
      <c r="F150" s="322">
        <v>0</v>
      </c>
      <c r="G150" s="273" t="s">
        <v>115</v>
      </c>
      <c r="H150" s="273" t="s">
        <v>78</v>
      </c>
      <c r="I150" s="457" t="s">
        <v>512</v>
      </c>
      <c r="J150" s="273" t="s">
        <v>30</v>
      </c>
      <c r="K150" s="13"/>
    </row>
    <row r="151" spans="1:11" s="12" customFormat="1" ht="138.75" customHeight="1" x14ac:dyDescent="0.25">
      <c r="A151" s="274" t="s">
        <v>186</v>
      </c>
      <c r="B151" s="53" t="s">
        <v>272</v>
      </c>
      <c r="C151" s="66" t="s">
        <v>41</v>
      </c>
      <c r="D151" s="54"/>
      <c r="E151" s="54"/>
      <c r="F151" s="322">
        <v>0</v>
      </c>
      <c r="G151" s="31" t="s">
        <v>18</v>
      </c>
      <c r="H151" s="31" t="s">
        <v>78</v>
      </c>
      <c r="I151" s="457" t="s">
        <v>513</v>
      </c>
      <c r="J151" s="31" t="s">
        <v>30</v>
      </c>
      <c r="K151" s="13"/>
    </row>
    <row r="152" spans="1:11" s="12" customFormat="1" ht="113.25" customHeight="1" x14ac:dyDescent="0.25">
      <c r="A152" s="19" t="s">
        <v>19</v>
      </c>
      <c r="B152" s="19" t="s">
        <v>205</v>
      </c>
      <c r="C152" s="46" t="s">
        <v>41</v>
      </c>
      <c r="D152" s="47"/>
      <c r="E152" s="47"/>
      <c r="F152" s="322">
        <v>0</v>
      </c>
      <c r="G152" s="31" t="s">
        <v>115</v>
      </c>
      <c r="H152" s="15" t="s">
        <v>74</v>
      </c>
      <c r="I152" s="457" t="s">
        <v>510</v>
      </c>
      <c r="J152" s="15" t="s">
        <v>30</v>
      </c>
      <c r="K152" s="13"/>
    </row>
    <row r="153" spans="1:11" s="12" customFormat="1" ht="109.5" customHeight="1" x14ac:dyDescent="0.25">
      <c r="A153" s="53" t="s">
        <v>19</v>
      </c>
      <c r="B153" s="53" t="s">
        <v>311</v>
      </c>
      <c r="C153" s="66" t="s">
        <v>41</v>
      </c>
      <c r="D153" s="67"/>
      <c r="E153" s="67"/>
      <c r="F153" s="322">
        <v>0</v>
      </c>
      <c r="G153" s="31" t="s">
        <v>115</v>
      </c>
      <c r="H153" s="31" t="s">
        <v>75</v>
      </c>
      <c r="I153" s="14" t="s">
        <v>201</v>
      </c>
      <c r="J153" s="15" t="s">
        <v>30</v>
      </c>
      <c r="K153" s="13"/>
    </row>
    <row r="154" spans="1:11" s="12" customFormat="1" ht="109.5" customHeight="1" x14ac:dyDescent="0.25">
      <c r="A154" s="168" t="s">
        <v>19</v>
      </c>
      <c r="B154" s="168" t="s">
        <v>206</v>
      </c>
      <c r="C154" s="181" t="s">
        <v>41</v>
      </c>
      <c r="D154" s="182"/>
      <c r="E154" s="182"/>
      <c r="F154" s="343">
        <v>230541.55</v>
      </c>
      <c r="G154" s="126" t="s">
        <v>115</v>
      </c>
      <c r="H154" s="126" t="s">
        <v>74</v>
      </c>
      <c r="I154" s="126" t="s">
        <v>224</v>
      </c>
      <c r="J154" s="126" t="s">
        <v>30</v>
      </c>
      <c r="K154" s="13"/>
    </row>
    <row r="155" spans="1:11" s="12" customFormat="1" ht="129" customHeight="1" x14ac:dyDescent="0.25">
      <c r="A155" s="208" t="s">
        <v>186</v>
      </c>
      <c r="B155" s="208" t="s">
        <v>207</v>
      </c>
      <c r="C155" s="209" t="s">
        <v>41</v>
      </c>
      <c r="D155" s="210"/>
      <c r="E155" s="210"/>
      <c r="F155" s="344">
        <v>3426.45</v>
      </c>
      <c r="G155" s="145" t="s">
        <v>18</v>
      </c>
      <c r="H155" s="145" t="s">
        <v>75</v>
      </c>
      <c r="I155" s="126" t="s">
        <v>287</v>
      </c>
      <c r="J155" s="126" t="s">
        <v>30</v>
      </c>
      <c r="K155" s="13"/>
    </row>
    <row r="156" spans="1:11" s="12" customFormat="1" ht="131.44999999999999" customHeight="1" x14ac:dyDescent="0.25">
      <c r="A156" s="53" t="s">
        <v>19</v>
      </c>
      <c r="B156" s="53" t="s">
        <v>208</v>
      </c>
      <c r="C156" s="66" t="s">
        <v>41</v>
      </c>
      <c r="D156" s="67"/>
      <c r="E156" s="67"/>
      <c r="F156" s="322">
        <v>0</v>
      </c>
      <c r="G156" s="31" t="s">
        <v>115</v>
      </c>
      <c r="H156" s="31" t="s">
        <v>74</v>
      </c>
      <c r="I156" s="457" t="s">
        <v>510</v>
      </c>
      <c r="J156" s="31" t="s">
        <v>30</v>
      </c>
      <c r="K156" s="13"/>
    </row>
    <row r="157" spans="1:11" s="12" customFormat="1" ht="114" customHeight="1" x14ac:dyDescent="0.25">
      <c r="A157" s="113" t="s">
        <v>19</v>
      </c>
      <c r="B157" s="113" t="s">
        <v>209</v>
      </c>
      <c r="C157" s="411" t="s">
        <v>41</v>
      </c>
      <c r="D157" s="412"/>
      <c r="E157" s="412"/>
      <c r="F157" s="464">
        <v>218352.35</v>
      </c>
      <c r="G157" s="162" t="s">
        <v>115</v>
      </c>
      <c r="H157" s="162" t="s">
        <v>346</v>
      </c>
      <c r="I157" s="162" t="s">
        <v>470</v>
      </c>
      <c r="J157" s="162" t="s">
        <v>30</v>
      </c>
      <c r="K157" s="13"/>
    </row>
    <row r="158" spans="1:11" s="12" customFormat="1" ht="114" customHeight="1" x14ac:dyDescent="0.25">
      <c r="A158" s="113" t="s">
        <v>186</v>
      </c>
      <c r="B158" s="113" t="s">
        <v>411</v>
      </c>
      <c r="C158" s="411" t="s">
        <v>41</v>
      </c>
      <c r="D158" s="412"/>
      <c r="E158" s="412"/>
      <c r="F158" s="464">
        <v>2723.13</v>
      </c>
      <c r="G158" s="162" t="s">
        <v>18</v>
      </c>
      <c r="H158" s="162" t="s">
        <v>286</v>
      </c>
      <c r="I158" s="115" t="s">
        <v>469</v>
      </c>
      <c r="J158" s="162" t="s">
        <v>30</v>
      </c>
      <c r="K158" s="13"/>
    </row>
    <row r="159" spans="1:11" s="12" customFormat="1" ht="140.25" customHeight="1" x14ac:dyDescent="0.25">
      <c r="A159" s="53" t="s">
        <v>19</v>
      </c>
      <c r="B159" s="53" t="s">
        <v>210</v>
      </c>
      <c r="C159" s="66" t="s">
        <v>41</v>
      </c>
      <c r="D159" s="67"/>
      <c r="E159" s="67"/>
      <c r="F159" s="322">
        <v>0</v>
      </c>
      <c r="G159" s="31" t="s">
        <v>115</v>
      </c>
      <c r="H159" s="31" t="s">
        <v>76</v>
      </c>
      <c r="I159" s="455" t="s">
        <v>514</v>
      </c>
      <c r="J159" s="31" t="s">
        <v>30</v>
      </c>
      <c r="K159" s="13"/>
    </row>
    <row r="160" spans="1:11" s="12" customFormat="1" ht="102.75" customHeight="1" x14ac:dyDescent="0.25">
      <c r="A160" s="53" t="s">
        <v>19</v>
      </c>
      <c r="B160" s="53" t="s">
        <v>211</v>
      </c>
      <c r="C160" s="66" t="s">
        <v>41</v>
      </c>
      <c r="D160" s="67"/>
      <c r="E160" s="67"/>
      <c r="F160" s="322">
        <v>0</v>
      </c>
      <c r="G160" s="31" t="s">
        <v>115</v>
      </c>
      <c r="H160" s="31" t="s">
        <v>76</v>
      </c>
      <c r="I160" s="455" t="s">
        <v>515</v>
      </c>
      <c r="J160" s="31" t="s">
        <v>30</v>
      </c>
      <c r="K160" s="13"/>
    </row>
    <row r="161" spans="1:11" s="12" customFormat="1" ht="144" customHeight="1" x14ac:dyDescent="0.25">
      <c r="A161" s="53" t="s">
        <v>19</v>
      </c>
      <c r="B161" s="424" t="s">
        <v>212</v>
      </c>
      <c r="C161" s="66" t="s">
        <v>41</v>
      </c>
      <c r="D161" s="67"/>
      <c r="E161" s="67"/>
      <c r="F161" s="464">
        <v>0</v>
      </c>
      <c r="G161" s="31" t="s">
        <v>115</v>
      </c>
      <c r="H161" s="31" t="s">
        <v>264</v>
      </c>
      <c r="I161" s="455" t="s">
        <v>502</v>
      </c>
      <c r="J161" s="31" t="s">
        <v>30</v>
      </c>
      <c r="K161" s="13"/>
    </row>
    <row r="162" spans="1:11" s="298" customFormat="1" ht="113.25" customHeight="1" x14ac:dyDescent="0.25">
      <c r="A162" s="245" t="s">
        <v>292</v>
      </c>
      <c r="B162" s="245" t="s">
        <v>297</v>
      </c>
      <c r="C162" s="295" t="s">
        <v>41</v>
      </c>
      <c r="D162" s="296"/>
      <c r="E162" s="296"/>
      <c r="F162" s="322">
        <v>0</v>
      </c>
      <c r="G162" s="242" t="s">
        <v>115</v>
      </c>
      <c r="H162" s="242" t="s">
        <v>264</v>
      </c>
      <c r="I162" s="456" t="s">
        <v>503</v>
      </c>
      <c r="J162" s="242" t="s">
        <v>30</v>
      </c>
      <c r="K162" s="297"/>
    </row>
    <row r="163" spans="1:11" s="298" customFormat="1" ht="134.25" customHeight="1" x14ac:dyDescent="0.25">
      <c r="A163" s="245" t="s">
        <v>293</v>
      </c>
      <c r="B163" s="245" t="s">
        <v>298</v>
      </c>
      <c r="C163" s="295" t="s">
        <v>41</v>
      </c>
      <c r="D163" s="296"/>
      <c r="E163" s="296"/>
      <c r="F163" s="322">
        <v>0</v>
      </c>
      <c r="G163" s="242" t="s">
        <v>18</v>
      </c>
      <c r="H163" s="242" t="s">
        <v>264</v>
      </c>
      <c r="I163" s="456" t="s">
        <v>504</v>
      </c>
      <c r="J163" s="242" t="s">
        <v>30</v>
      </c>
      <c r="K163" s="297"/>
    </row>
    <row r="164" spans="1:11" s="12" customFormat="1" ht="108.75" customHeight="1" x14ac:dyDescent="0.25">
      <c r="A164" s="53" t="s">
        <v>19</v>
      </c>
      <c r="B164" s="53" t="s">
        <v>213</v>
      </c>
      <c r="C164" s="66" t="s">
        <v>41</v>
      </c>
      <c r="D164" s="67"/>
      <c r="E164" s="67"/>
      <c r="F164" s="322">
        <v>0</v>
      </c>
      <c r="G164" s="31" t="s">
        <v>115</v>
      </c>
      <c r="H164" s="31" t="s">
        <v>73</v>
      </c>
      <c r="I164" s="456" t="s">
        <v>516</v>
      </c>
      <c r="J164" s="31" t="s">
        <v>30</v>
      </c>
      <c r="K164" s="13"/>
    </row>
    <row r="165" spans="1:11" s="12" customFormat="1" ht="197.25" customHeight="1" x14ac:dyDescent="0.25">
      <c r="A165" s="19" t="s">
        <v>292</v>
      </c>
      <c r="B165" s="19" t="s">
        <v>299</v>
      </c>
      <c r="C165" s="46" t="s">
        <v>41</v>
      </c>
      <c r="D165" s="47"/>
      <c r="E165" s="47"/>
      <c r="F165" s="322">
        <v>403044.61</v>
      </c>
      <c r="G165" s="15" t="s">
        <v>115</v>
      </c>
      <c r="H165" s="15" t="s">
        <v>78</v>
      </c>
      <c r="I165" s="383" t="s">
        <v>505</v>
      </c>
      <c r="J165" s="15" t="s">
        <v>30</v>
      </c>
      <c r="K165" s="13"/>
    </row>
    <row r="166" spans="1:11" s="12" customFormat="1" ht="111" customHeight="1" x14ac:dyDescent="0.25">
      <c r="A166" s="19" t="s">
        <v>293</v>
      </c>
      <c r="B166" s="19" t="s">
        <v>300</v>
      </c>
      <c r="C166" s="46" t="s">
        <v>41</v>
      </c>
      <c r="D166" s="47"/>
      <c r="E166" s="47"/>
      <c r="F166" s="322">
        <v>5172.3900000000003</v>
      </c>
      <c r="G166" s="15" t="s">
        <v>18</v>
      </c>
      <c r="H166" s="15" t="s">
        <v>336</v>
      </c>
      <c r="I166" s="15" t="s">
        <v>506</v>
      </c>
      <c r="J166" s="15" t="s">
        <v>30</v>
      </c>
      <c r="K166" s="13"/>
    </row>
    <row r="167" spans="1:11" s="12" customFormat="1" ht="112.5" customHeight="1" x14ac:dyDescent="0.25">
      <c r="A167" s="53" t="s">
        <v>19</v>
      </c>
      <c r="B167" s="53" t="s">
        <v>214</v>
      </c>
      <c r="C167" s="66" t="s">
        <v>41</v>
      </c>
      <c r="D167" s="67"/>
      <c r="E167" s="67"/>
      <c r="F167" s="322">
        <v>0</v>
      </c>
      <c r="G167" s="31" t="s">
        <v>115</v>
      </c>
      <c r="H167" s="31" t="s">
        <v>76</v>
      </c>
      <c r="I167" s="456" t="s">
        <v>515</v>
      </c>
      <c r="J167" s="31" t="s">
        <v>30</v>
      </c>
      <c r="K167" s="13"/>
    </row>
    <row r="168" spans="1:11" s="12" customFormat="1" ht="129" customHeight="1" x14ac:dyDescent="0.25">
      <c r="A168" s="53" t="s">
        <v>19</v>
      </c>
      <c r="B168" s="53" t="s">
        <v>215</v>
      </c>
      <c r="C168" s="66" t="s">
        <v>41</v>
      </c>
      <c r="D168" s="67"/>
      <c r="E168" s="67"/>
      <c r="F168" s="322">
        <v>0</v>
      </c>
      <c r="G168" s="31" t="s">
        <v>115</v>
      </c>
      <c r="H168" s="31" t="s">
        <v>264</v>
      </c>
      <c r="I168" s="455" t="s">
        <v>509</v>
      </c>
      <c r="J168" s="31" t="s">
        <v>30</v>
      </c>
      <c r="K168" s="13"/>
    </row>
    <row r="169" spans="1:11" s="12" customFormat="1" ht="111.75" customHeight="1" x14ac:dyDescent="0.25">
      <c r="A169" s="53" t="s">
        <v>19</v>
      </c>
      <c r="B169" s="53" t="s">
        <v>216</v>
      </c>
      <c r="C169" s="66" t="s">
        <v>41</v>
      </c>
      <c r="D169" s="67"/>
      <c r="E169" s="67"/>
      <c r="F169" s="322">
        <v>0</v>
      </c>
      <c r="G169" s="31" t="s">
        <v>115</v>
      </c>
      <c r="H169" s="31" t="s">
        <v>72</v>
      </c>
      <c r="I169" s="456" t="s">
        <v>517</v>
      </c>
      <c r="J169" s="31" t="s">
        <v>30</v>
      </c>
      <c r="K169" s="13"/>
    </row>
    <row r="170" spans="1:11" s="12" customFormat="1" ht="110.25" customHeight="1" x14ac:dyDescent="0.25">
      <c r="A170" s="53" t="s">
        <v>19</v>
      </c>
      <c r="B170" s="53" t="s">
        <v>217</v>
      </c>
      <c r="C170" s="66" t="s">
        <v>41</v>
      </c>
      <c r="D170" s="67"/>
      <c r="E170" s="67"/>
      <c r="F170" s="322">
        <v>0</v>
      </c>
      <c r="G170" s="31" t="s">
        <v>115</v>
      </c>
      <c r="H170" s="31" t="s">
        <v>74</v>
      </c>
      <c r="I170" s="456" t="s">
        <v>516</v>
      </c>
      <c r="J170" s="31" t="s">
        <v>30</v>
      </c>
      <c r="K170" s="13"/>
    </row>
    <row r="171" spans="1:11" s="12" customFormat="1" ht="110.25" customHeight="1" x14ac:dyDescent="0.25">
      <c r="A171" s="53" t="s">
        <v>19</v>
      </c>
      <c r="B171" s="53" t="s">
        <v>218</v>
      </c>
      <c r="C171" s="66" t="s">
        <v>41</v>
      </c>
      <c r="D171" s="67"/>
      <c r="E171" s="67"/>
      <c r="F171" s="322">
        <v>0</v>
      </c>
      <c r="G171" s="31" t="s">
        <v>115</v>
      </c>
      <c r="H171" s="31" t="s">
        <v>75</v>
      </c>
      <c r="I171" s="14" t="s">
        <v>219</v>
      </c>
      <c r="J171" s="31" t="s">
        <v>30</v>
      </c>
      <c r="K171" s="13"/>
    </row>
    <row r="172" spans="1:11" s="394" customFormat="1" ht="103.5" customHeight="1" x14ac:dyDescent="0.25">
      <c r="A172" s="360" t="s">
        <v>19</v>
      </c>
      <c r="B172" s="360" t="s">
        <v>220</v>
      </c>
      <c r="C172" s="361" t="s">
        <v>41</v>
      </c>
      <c r="D172" s="441"/>
      <c r="E172" s="441"/>
      <c r="F172" s="442">
        <v>463053.18</v>
      </c>
      <c r="G172" s="362" t="s">
        <v>115</v>
      </c>
      <c r="H172" s="443" t="s">
        <v>286</v>
      </c>
      <c r="I172" s="362" t="s">
        <v>476</v>
      </c>
      <c r="J172" s="362" t="s">
        <v>30</v>
      </c>
      <c r="K172" s="365"/>
    </row>
    <row r="173" spans="1:11" s="395" customFormat="1" ht="103.5" customHeight="1" x14ac:dyDescent="0.25">
      <c r="A173" s="444" t="s">
        <v>293</v>
      </c>
      <c r="B173" s="444" t="s">
        <v>404</v>
      </c>
      <c r="C173" s="445" t="s">
        <v>41</v>
      </c>
      <c r="D173" s="446"/>
      <c r="E173" s="446"/>
      <c r="F173" s="442">
        <v>55476.82</v>
      </c>
      <c r="G173" s="443" t="s">
        <v>18</v>
      </c>
      <c r="H173" s="443" t="s">
        <v>346</v>
      </c>
      <c r="I173" s="443"/>
      <c r="J173" s="362" t="s">
        <v>30</v>
      </c>
      <c r="K173" s="447"/>
    </row>
    <row r="174" spans="1:11" s="12" customFormat="1" ht="128.25" customHeight="1" x14ac:dyDescent="0.25">
      <c r="A174" s="19" t="s">
        <v>292</v>
      </c>
      <c r="B174" s="19" t="s">
        <v>374</v>
      </c>
      <c r="C174" s="46" t="s">
        <v>41</v>
      </c>
      <c r="D174" s="47"/>
      <c r="E174" s="47"/>
      <c r="F174" s="322">
        <v>753387.16</v>
      </c>
      <c r="G174" s="15" t="s">
        <v>115</v>
      </c>
      <c r="H174" s="15" t="s">
        <v>346</v>
      </c>
      <c r="I174" s="15" t="s">
        <v>471</v>
      </c>
      <c r="J174" s="15" t="s">
        <v>30</v>
      </c>
      <c r="K174" s="13"/>
    </row>
    <row r="175" spans="1:11" s="12" customFormat="1" ht="116.25" customHeight="1" x14ac:dyDescent="0.25">
      <c r="A175" s="19" t="s">
        <v>293</v>
      </c>
      <c r="B175" s="424" t="s">
        <v>373</v>
      </c>
      <c r="C175" s="46" t="s">
        <v>41</v>
      </c>
      <c r="D175" s="47"/>
      <c r="E175" s="47"/>
      <c r="F175" s="464">
        <v>10500</v>
      </c>
      <c r="G175" s="15" t="s">
        <v>18</v>
      </c>
      <c r="H175" s="382" t="s">
        <v>286</v>
      </c>
      <c r="I175" s="27" t="s">
        <v>468</v>
      </c>
      <c r="J175" s="15" t="s">
        <v>30</v>
      </c>
      <c r="K175" s="13"/>
    </row>
    <row r="176" spans="1:11" s="12" customFormat="1" ht="189.75" customHeight="1" x14ac:dyDescent="0.25">
      <c r="A176" s="211" t="s">
        <v>19</v>
      </c>
      <c r="B176" s="211" t="s">
        <v>221</v>
      </c>
      <c r="C176" s="212" t="s">
        <v>41</v>
      </c>
      <c r="D176" s="213"/>
      <c r="E176" s="213"/>
      <c r="F176" s="322">
        <v>304920</v>
      </c>
      <c r="G176" s="214" t="s">
        <v>21</v>
      </c>
      <c r="H176" s="214" t="s">
        <v>76</v>
      </c>
      <c r="I176" s="215" t="s">
        <v>507</v>
      </c>
      <c r="J176" s="214" t="s">
        <v>30</v>
      </c>
      <c r="K176" s="13"/>
    </row>
    <row r="177" spans="1:11" s="12" customFormat="1" ht="126.75" customHeight="1" x14ac:dyDescent="0.25">
      <c r="A177" s="211" t="s">
        <v>186</v>
      </c>
      <c r="B177" s="211" t="s">
        <v>235</v>
      </c>
      <c r="C177" s="212" t="s">
        <v>41</v>
      </c>
      <c r="D177" s="213"/>
      <c r="E177" s="213"/>
      <c r="F177" s="322">
        <v>4654</v>
      </c>
      <c r="G177" s="214" t="s">
        <v>18</v>
      </c>
      <c r="H177" s="214" t="s">
        <v>77</v>
      </c>
      <c r="I177" s="215" t="s">
        <v>334</v>
      </c>
      <c r="J177" s="214" t="s">
        <v>30</v>
      </c>
      <c r="K177" s="13"/>
    </row>
    <row r="178" spans="1:11" s="12" customFormat="1" ht="178.15" customHeight="1" x14ac:dyDescent="0.25">
      <c r="A178" s="259" t="s">
        <v>292</v>
      </c>
      <c r="B178" s="259" t="s">
        <v>269</v>
      </c>
      <c r="C178" s="260" t="s">
        <v>41</v>
      </c>
      <c r="D178" s="261"/>
      <c r="E178" s="261"/>
      <c r="F178" s="322">
        <v>319593.38</v>
      </c>
      <c r="G178" s="262" t="s">
        <v>115</v>
      </c>
      <c r="H178" s="262" t="s">
        <v>78</v>
      </c>
      <c r="I178" s="262" t="s">
        <v>335</v>
      </c>
      <c r="J178" s="262" t="s">
        <v>30</v>
      </c>
      <c r="K178" s="13"/>
    </row>
    <row r="179" spans="1:11" s="12" customFormat="1" ht="130.5" customHeight="1" x14ac:dyDescent="0.25">
      <c r="A179" s="53" t="s">
        <v>293</v>
      </c>
      <c r="B179" s="259" t="s">
        <v>301</v>
      </c>
      <c r="C179" s="66" t="s">
        <v>41</v>
      </c>
      <c r="D179" s="67"/>
      <c r="E179" s="67"/>
      <c r="F179" s="322">
        <v>4615.4399999999996</v>
      </c>
      <c r="G179" s="31" t="s">
        <v>18</v>
      </c>
      <c r="H179" s="31" t="s">
        <v>78</v>
      </c>
      <c r="I179" s="14" t="s">
        <v>508</v>
      </c>
      <c r="J179" s="31" t="s">
        <v>30</v>
      </c>
      <c r="K179" s="13"/>
    </row>
    <row r="180" spans="1:11" s="12" customFormat="1" ht="145.5" customHeight="1" x14ac:dyDescent="0.25">
      <c r="A180" s="19" t="s">
        <v>292</v>
      </c>
      <c r="B180" s="19" t="s">
        <v>290</v>
      </c>
      <c r="C180" s="46" t="s">
        <v>41</v>
      </c>
      <c r="D180" s="47"/>
      <c r="E180" s="47"/>
      <c r="F180" s="322">
        <v>1019484.37</v>
      </c>
      <c r="G180" s="15" t="s">
        <v>115</v>
      </c>
      <c r="H180" s="15" t="s">
        <v>78</v>
      </c>
      <c r="I180" s="15" t="s">
        <v>385</v>
      </c>
      <c r="J180" s="15" t="s">
        <v>30</v>
      </c>
      <c r="K180" s="13"/>
    </row>
    <row r="181" spans="1:11" s="12" customFormat="1" ht="152.25" customHeight="1" x14ac:dyDescent="0.25">
      <c r="A181" s="19" t="s">
        <v>293</v>
      </c>
      <c r="B181" s="19" t="s">
        <v>291</v>
      </c>
      <c r="C181" s="46" t="s">
        <v>41</v>
      </c>
      <c r="D181" s="47"/>
      <c r="E181" s="47"/>
      <c r="F181" s="322">
        <v>14919.82</v>
      </c>
      <c r="G181" s="15" t="s">
        <v>18</v>
      </c>
      <c r="H181" s="15" t="s">
        <v>78</v>
      </c>
      <c r="I181" s="15" t="s">
        <v>354</v>
      </c>
      <c r="J181" s="15" t="s">
        <v>30</v>
      </c>
      <c r="K181" s="13"/>
    </row>
    <row r="182" spans="1:11" s="12" customFormat="1" ht="123" customHeight="1" x14ac:dyDescent="0.25">
      <c r="A182" s="53" t="s">
        <v>19</v>
      </c>
      <c r="B182" s="53" t="s">
        <v>222</v>
      </c>
      <c r="C182" s="66" t="s">
        <v>41</v>
      </c>
      <c r="D182" s="67"/>
      <c r="E182" s="67"/>
      <c r="F182" s="322">
        <v>0</v>
      </c>
      <c r="G182" s="31" t="s">
        <v>115</v>
      </c>
      <c r="H182" s="31" t="s">
        <v>75</v>
      </c>
      <c r="I182" s="14" t="s">
        <v>219</v>
      </c>
      <c r="J182" s="31" t="s">
        <v>30</v>
      </c>
      <c r="K182" s="13"/>
    </row>
    <row r="183" spans="1:11" s="12" customFormat="1" ht="130.5" customHeight="1" x14ac:dyDescent="0.25">
      <c r="A183" s="53" t="s">
        <v>19</v>
      </c>
      <c r="B183" s="53" t="s">
        <v>223</v>
      </c>
      <c r="C183" s="66" t="s">
        <v>41</v>
      </c>
      <c r="D183" s="67"/>
      <c r="E183" s="67"/>
      <c r="F183" s="322">
        <v>0</v>
      </c>
      <c r="G183" s="31" t="s">
        <v>115</v>
      </c>
      <c r="H183" s="31" t="s">
        <v>78</v>
      </c>
      <c r="I183" s="456" t="s">
        <v>518</v>
      </c>
      <c r="J183" s="31" t="s">
        <v>30</v>
      </c>
      <c r="K183" s="13"/>
    </row>
    <row r="184" spans="1:11" ht="33.6" customHeight="1" x14ac:dyDescent="0.35">
      <c r="A184" s="61" t="s">
        <v>40</v>
      </c>
      <c r="B184" s="59"/>
      <c r="C184" s="59"/>
      <c r="D184" s="59"/>
      <c r="E184" s="59"/>
      <c r="F184" s="283">
        <f>SUM(F147:F183)</f>
        <v>3813864.65</v>
      </c>
      <c r="G184" s="59"/>
      <c r="H184" s="73"/>
      <c r="I184" s="73"/>
      <c r="J184" s="60"/>
    </row>
    <row r="185" spans="1:11" s="299" customFormat="1" ht="155.25" customHeight="1" x14ac:dyDescent="0.25">
      <c r="A185" s="62" t="s">
        <v>84</v>
      </c>
      <c r="B185" s="69" t="s">
        <v>366</v>
      </c>
      <c r="C185" s="51">
        <v>3132</v>
      </c>
      <c r="D185" s="51"/>
      <c r="E185" s="51"/>
      <c r="F185" s="340">
        <v>8900</v>
      </c>
      <c r="G185" s="51" t="s">
        <v>18</v>
      </c>
      <c r="H185" s="51" t="s">
        <v>77</v>
      </c>
      <c r="I185" s="223" t="s">
        <v>375</v>
      </c>
      <c r="J185" s="31" t="s">
        <v>30</v>
      </c>
    </row>
    <row r="186" spans="1:11" s="357" customFormat="1" ht="90" customHeight="1" x14ac:dyDescent="0.25">
      <c r="A186" s="424" t="s">
        <v>130</v>
      </c>
      <c r="B186" s="51" t="s">
        <v>370</v>
      </c>
      <c r="C186" s="51">
        <v>3132</v>
      </c>
      <c r="D186" s="51"/>
      <c r="E186" s="51"/>
      <c r="F186" s="460">
        <v>418722.79</v>
      </c>
      <c r="G186" s="51" t="s">
        <v>18</v>
      </c>
      <c r="H186" s="370" t="s">
        <v>264</v>
      </c>
      <c r="I186" s="355" t="s">
        <v>537</v>
      </c>
      <c r="J186" s="15" t="s">
        <v>30</v>
      </c>
    </row>
    <row r="187" spans="1:11" s="299" customFormat="1" ht="130.5" customHeight="1" x14ac:dyDescent="0.25">
      <c r="A187" s="367" t="s">
        <v>293</v>
      </c>
      <c r="B187" s="368" t="s">
        <v>371</v>
      </c>
      <c r="C187" s="369">
        <v>3132</v>
      </c>
      <c r="D187" s="369"/>
      <c r="E187" s="369"/>
      <c r="F187" s="363">
        <v>3500</v>
      </c>
      <c r="G187" s="51" t="s">
        <v>18</v>
      </c>
      <c r="H187" s="51" t="s">
        <v>264</v>
      </c>
      <c r="I187" s="51" t="s">
        <v>538</v>
      </c>
      <c r="J187" s="15" t="s">
        <v>30</v>
      </c>
    </row>
    <row r="188" spans="1:11" s="299" customFormat="1" ht="138" customHeight="1" x14ac:dyDescent="0.25">
      <c r="A188" s="367" t="s">
        <v>108</v>
      </c>
      <c r="B188" s="368" t="s">
        <v>369</v>
      </c>
      <c r="C188" s="369">
        <v>3132</v>
      </c>
      <c r="D188" s="369"/>
      <c r="E188" s="369"/>
      <c r="F188" s="363">
        <v>3560</v>
      </c>
      <c r="G188" s="51" t="s">
        <v>18</v>
      </c>
      <c r="H188" s="51" t="s">
        <v>264</v>
      </c>
      <c r="I188" s="51" t="s">
        <v>539</v>
      </c>
      <c r="J188" s="15" t="s">
        <v>30</v>
      </c>
    </row>
    <row r="189" spans="1:11" s="299" customFormat="1" ht="149.44999999999999" customHeight="1" x14ac:dyDescent="0.25">
      <c r="A189" s="62" t="s">
        <v>84</v>
      </c>
      <c r="B189" s="69" t="s">
        <v>367</v>
      </c>
      <c r="C189" s="51">
        <v>3132</v>
      </c>
      <c r="D189" s="51"/>
      <c r="E189" s="51"/>
      <c r="F189" s="358">
        <v>8950</v>
      </c>
      <c r="G189" s="51" t="s">
        <v>18</v>
      </c>
      <c r="H189" s="51" t="s">
        <v>77</v>
      </c>
      <c r="I189" s="359" t="s">
        <v>376</v>
      </c>
      <c r="J189" s="31" t="s">
        <v>30</v>
      </c>
    </row>
    <row r="190" spans="1:11" s="357" customFormat="1" ht="90" customHeight="1" x14ac:dyDescent="0.25">
      <c r="A190" s="354" t="s">
        <v>130</v>
      </c>
      <c r="B190" s="69" t="s">
        <v>368</v>
      </c>
      <c r="C190" s="51">
        <v>3132</v>
      </c>
      <c r="D190" s="51"/>
      <c r="E190" s="51"/>
      <c r="F190" s="339">
        <v>426690.59</v>
      </c>
      <c r="G190" s="370" t="s">
        <v>18</v>
      </c>
      <c r="H190" s="371" t="s">
        <v>264</v>
      </c>
      <c r="I190" s="355" t="s">
        <v>540</v>
      </c>
      <c r="J190" s="15" t="s">
        <v>30</v>
      </c>
    </row>
    <row r="191" spans="1:11" s="356" customFormat="1" ht="134.25" customHeight="1" x14ac:dyDescent="0.25">
      <c r="A191" s="367" t="s">
        <v>293</v>
      </c>
      <c r="B191" s="368" t="s">
        <v>377</v>
      </c>
      <c r="C191" s="369">
        <v>3132</v>
      </c>
      <c r="D191" s="369"/>
      <c r="E191" s="369"/>
      <c r="F191" s="358">
        <v>3600</v>
      </c>
      <c r="G191" s="355" t="s">
        <v>18</v>
      </c>
      <c r="H191" s="355" t="s">
        <v>264</v>
      </c>
      <c r="I191" s="51" t="s">
        <v>541</v>
      </c>
      <c r="J191" s="15" t="s">
        <v>30</v>
      </c>
    </row>
    <row r="192" spans="1:11" s="356" customFormat="1" ht="134.25" customHeight="1" x14ac:dyDescent="0.25">
      <c r="A192" s="367" t="s">
        <v>108</v>
      </c>
      <c r="B192" s="368" t="s">
        <v>378</v>
      </c>
      <c r="C192" s="369">
        <v>3132</v>
      </c>
      <c r="D192" s="369"/>
      <c r="E192" s="369"/>
      <c r="F192" s="358">
        <v>3560</v>
      </c>
      <c r="G192" s="355" t="s">
        <v>18</v>
      </c>
      <c r="H192" s="355" t="s">
        <v>264</v>
      </c>
      <c r="I192" s="51" t="s">
        <v>542</v>
      </c>
      <c r="J192" s="15" t="s">
        <v>30</v>
      </c>
    </row>
    <row r="193" spans="1:11" s="299" customFormat="1" ht="192.6" customHeight="1" x14ac:dyDescent="0.25">
      <c r="A193" s="314" t="s">
        <v>349</v>
      </c>
      <c r="B193" s="387" t="s">
        <v>396</v>
      </c>
      <c r="C193" s="349">
        <v>3132</v>
      </c>
      <c r="D193" s="349"/>
      <c r="E193" s="349"/>
      <c r="F193" s="352">
        <v>500000</v>
      </c>
      <c r="G193" s="349" t="s">
        <v>115</v>
      </c>
      <c r="H193" s="349" t="s">
        <v>346</v>
      </c>
      <c r="I193" s="349" t="s">
        <v>395</v>
      </c>
      <c r="J193" s="353" t="s">
        <v>30</v>
      </c>
    </row>
    <row r="194" spans="1:11" s="20" customFormat="1" ht="33.6" customHeight="1" x14ac:dyDescent="0.35">
      <c r="A194" s="74" t="s">
        <v>231</v>
      </c>
      <c r="B194" s="58"/>
      <c r="C194" s="59"/>
      <c r="D194" s="59"/>
      <c r="E194" s="59"/>
      <c r="F194" s="283">
        <f>F185+F186+F187+F188+F189+F190+F191+F192+F193</f>
        <v>1377483.38</v>
      </c>
      <c r="G194" s="59"/>
      <c r="H194" s="59"/>
      <c r="I194" s="73"/>
      <c r="J194" s="60"/>
    </row>
    <row r="195" spans="1:11" s="299" customFormat="1" ht="190.9" customHeight="1" x14ac:dyDescent="0.25">
      <c r="A195" s="69" t="s">
        <v>296</v>
      </c>
      <c r="B195" s="69" t="s">
        <v>233</v>
      </c>
      <c r="C195" s="51">
        <v>2240</v>
      </c>
      <c r="D195" s="51"/>
      <c r="E195" s="51"/>
      <c r="F195" s="339">
        <v>11262</v>
      </c>
      <c r="G195" s="51" t="s">
        <v>18</v>
      </c>
      <c r="H195" s="51" t="s">
        <v>78</v>
      </c>
      <c r="I195" s="51" t="s">
        <v>294</v>
      </c>
      <c r="J195" s="31" t="s">
        <v>30</v>
      </c>
    </row>
    <row r="196" spans="1:11" s="299" customFormat="1" ht="190.15" customHeight="1" x14ac:dyDescent="0.25">
      <c r="A196" s="69" t="s">
        <v>295</v>
      </c>
      <c r="B196" s="69" t="s">
        <v>234</v>
      </c>
      <c r="C196" s="51">
        <v>2240</v>
      </c>
      <c r="D196" s="51"/>
      <c r="E196" s="51"/>
      <c r="F196" s="339">
        <v>11262</v>
      </c>
      <c r="G196" s="51" t="s">
        <v>18</v>
      </c>
      <c r="H196" s="51" t="s">
        <v>78</v>
      </c>
      <c r="I196" s="51" t="s">
        <v>393</v>
      </c>
      <c r="J196" s="31" t="s">
        <v>30</v>
      </c>
    </row>
    <row r="197" spans="1:11" s="20" customFormat="1" ht="33.6" customHeight="1" x14ac:dyDescent="0.35">
      <c r="A197" s="74" t="s">
        <v>232</v>
      </c>
      <c r="B197" s="58"/>
      <c r="C197" s="59"/>
      <c r="D197" s="59"/>
      <c r="E197" s="59"/>
      <c r="F197" s="283">
        <f>F195+F196</f>
        <v>22524</v>
      </c>
      <c r="G197" s="59"/>
      <c r="H197" s="59"/>
      <c r="I197" s="73"/>
      <c r="J197" s="60"/>
    </row>
    <row r="198" spans="1:11" s="20" customFormat="1" ht="201" customHeight="1" x14ac:dyDescent="0.35">
      <c r="A198" s="112" t="s">
        <v>84</v>
      </c>
      <c r="B198" s="380" t="s">
        <v>384</v>
      </c>
      <c r="C198" s="378">
        <v>3122</v>
      </c>
      <c r="D198" s="379"/>
      <c r="E198" s="379"/>
      <c r="F198" s="381">
        <f>366750-366750</f>
        <v>0</v>
      </c>
      <c r="G198" s="162" t="s">
        <v>115</v>
      </c>
      <c r="H198" s="117" t="s">
        <v>75</v>
      </c>
      <c r="I198" s="183" t="s">
        <v>394</v>
      </c>
      <c r="J198" s="162" t="s">
        <v>30</v>
      </c>
    </row>
    <row r="199" spans="1:11" s="20" customFormat="1" ht="195" customHeight="1" x14ac:dyDescent="0.35">
      <c r="A199" s="216" t="s">
        <v>84</v>
      </c>
      <c r="B199" s="217" t="s">
        <v>168</v>
      </c>
      <c r="C199" s="218">
        <v>3141</v>
      </c>
      <c r="D199" s="219"/>
      <c r="E199" s="219"/>
      <c r="F199" s="345">
        <v>44500</v>
      </c>
      <c r="G199" s="89" t="s">
        <v>18</v>
      </c>
      <c r="H199" s="234" t="s">
        <v>74</v>
      </c>
      <c r="I199" s="80" t="s">
        <v>312</v>
      </c>
      <c r="J199" s="89" t="s">
        <v>30</v>
      </c>
    </row>
    <row r="200" spans="1:11" s="281" customFormat="1" ht="147" customHeight="1" x14ac:dyDescent="0.35">
      <c r="A200" s="62" t="s">
        <v>62</v>
      </c>
      <c r="B200" s="217" t="s">
        <v>226</v>
      </c>
      <c r="C200" s="68">
        <v>3141</v>
      </c>
      <c r="D200" s="48"/>
      <c r="E200" s="48"/>
      <c r="F200" s="278">
        <v>247513</v>
      </c>
      <c r="G200" s="31" t="s">
        <v>18</v>
      </c>
      <c r="H200" s="49" t="s">
        <v>286</v>
      </c>
      <c r="I200" s="14" t="s">
        <v>443</v>
      </c>
      <c r="J200" s="31" t="s">
        <v>30</v>
      </c>
      <c r="K200" s="253"/>
    </row>
    <row r="201" spans="1:11" s="20" customFormat="1" ht="168.6" customHeight="1" x14ac:dyDescent="0.35">
      <c r="A201" s="231" t="s">
        <v>107</v>
      </c>
      <c r="B201" s="217" t="s">
        <v>244</v>
      </c>
      <c r="C201" s="68">
        <v>3141</v>
      </c>
      <c r="D201" s="48"/>
      <c r="E201" s="48"/>
      <c r="F201" s="439">
        <v>3300</v>
      </c>
      <c r="G201" s="31" t="s">
        <v>18</v>
      </c>
      <c r="H201" s="49" t="s">
        <v>286</v>
      </c>
      <c r="I201" s="14" t="s">
        <v>472</v>
      </c>
      <c r="J201" s="31" t="s">
        <v>30</v>
      </c>
    </row>
    <row r="202" spans="1:11" s="20" customFormat="1" ht="168.6" customHeight="1" x14ac:dyDescent="0.35">
      <c r="A202" s="53" t="s">
        <v>108</v>
      </c>
      <c r="B202" s="217" t="s">
        <v>245</v>
      </c>
      <c r="C202" s="68">
        <v>3141</v>
      </c>
      <c r="D202" s="48"/>
      <c r="E202" s="48"/>
      <c r="F202" s="278">
        <v>3560</v>
      </c>
      <c r="G202" s="31" t="s">
        <v>18</v>
      </c>
      <c r="H202" s="49" t="s">
        <v>286</v>
      </c>
      <c r="I202" s="14" t="s">
        <v>463</v>
      </c>
      <c r="J202" s="31" t="s">
        <v>30</v>
      </c>
    </row>
    <row r="203" spans="1:11" s="20" customFormat="1" ht="183" customHeight="1" x14ac:dyDescent="0.35">
      <c r="A203" s="177" t="s">
        <v>84</v>
      </c>
      <c r="B203" s="220" t="s">
        <v>167</v>
      </c>
      <c r="C203" s="221">
        <v>3141</v>
      </c>
      <c r="D203" s="222"/>
      <c r="E203" s="222"/>
      <c r="F203" s="289">
        <v>44500</v>
      </c>
      <c r="G203" s="126" t="s">
        <v>18</v>
      </c>
      <c r="H203" s="233" t="s">
        <v>74</v>
      </c>
      <c r="I203" s="223" t="s">
        <v>333</v>
      </c>
      <c r="J203" s="126" t="s">
        <v>30</v>
      </c>
    </row>
    <row r="204" spans="1:11" s="20" customFormat="1" ht="149.25" customHeight="1" x14ac:dyDescent="0.35">
      <c r="A204" s="62" t="s">
        <v>62</v>
      </c>
      <c r="B204" s="191" t="s">
        <v>227</v>
      </c>
      <c r="C204" s="68">
        <v>3141</v>
      </c>
      <c r="D204" s="48"/>
      <c r="E204" s="48"/>
      <c r="F204" s="289">
        <v>528850</v>
      </c>
      <c r="G204" s="31" t="s">
        <v>18</v>
      </c>
      <c r="H204" s="49" t="s">
        <v>78</v>
      </c>
      <c r="I204" s="14" t="s">
        <v>307</v>
      </c>
      <c r="J204" s="31" t="s">
        <v>30</v>
      </c>
    </row>
    <row r="205" spans="1:11" s="20" customFormat="1" ht="171" customHeight="1" x14ac:dyDescent="0.35">
      <c r="A205" s="231" t="s">
        <v>107</v>
      </c>
      <c r="B205" s="191" t="s">
        <v>240</v>
      </c>
      <c r="C205" s="68">
        <v>3141</v>
      </c>
      <c r="D205" s="48"/>
      <c r="E205" s="48"/>
      <c r="F205" s="289">
        <v>7280.76</v>
      </c>
      <c r="G205" s="31" t="s">
        <v>18</v>
      </c>
      <c r="H205" s="49" t="s">
        <v>78</v>
      </c>
      <c r="I205" s="14" t="s">
        <v>308</v>
      </c>
      <c r="J205" s="31" t="s">
        <v>30</v>
      </c>
    </row>
    <row r="206" spans="1:11" s="20" customFormat="1" ht="171" customHeight="1" x14ac:dyDescent="0.35">
      <c r="A206" s="230" t="s">
        <v>108</v>
      </c>
      <c r="B206" s="191" t="s">
        <v>241</v>
      </c>
      <c r="C206" s="68">
        <v>3141</v>
      </c>
      <c r="D206" s="48"/>
      <c r="E206" s="48"/>
      <c r="F206" s="289">
        <v>3560</v>
      </c>
      <c r="G206" s="31" t="s">
        <v>18</v>
      </c>
      <c r="H206" s="49" t="s">
        <v>78</v>
      </c>
      <c r="I206" s="14" t="s">
        <v>309</v>
      </c>
      <c r="J206" s="31" t="s">
        <v>30</v>
      </c>
    </row>
    <row r="207" spans="1:11" s="20" customFormat="1" ht="145.5" customHeight="1" x14ac:dyDescent="0.35">
      <c r="A207" s="224" t="s">
        <v>84</v>
      </c>
      <c r="B207" s="225" t="s">
        <v>166</v>
      </c>
      <c r="C207" s="226">
        <v>3141</v>
      </c>
      <c r="D207" s="227"/>
      <c r="E207" s="227"/>
      <c r="F207" s="346">
        <v>44500</v>
      </c>
      <c r="G207" s="228" t="s">
        <v>18</v>
      </c>
      <c r="H207" s="232" t="s">
        <v>74</v>
      </c>
      <c r="I207" s="229" t="s">
        <v>310</v>
      </c>
      <c r="J207" s="228" t="s">
        <v>30</v>
      </c>
    </row>
    <row r="208" spans="1:11" s="20" customFormat="1" ht="108" customHeight="1" x14ac:dyDescent="0.35">
      <c r="A208" s="224" t="s">
        <v>62</v>
      </c>
      <c r="B208" s="225" t="s">
        <v>228</v>
      </c>
      <c r="C208" s="68">
        <v>3141</v>
      </c>
      <c r="D208" s="48"/>
      <c r="E208" s="48"/>
      <c r="F208" s="346">
        <v>66680</v>
      </c>
      <c r="G208" s="31" t="s">
        <v>18</v>
      </c>
      <c r="H208" s="49" t="s">
        <v>76</v>
      </c>
      <c r="I208" s="14" t="s">
        <v>304</v>
      </c>
      <c r="J208" s="31" t="s">
        <v>30</v>
      </c>
    </row>
    <row r="209" spans="1:10" s="20" customFormat="1" ht="126.75" customHeight="1" x14ac:dyDescent="0.35">
      <c r="A209" s="97" t="s">
        <v>107</v>
      </c>
      <c r="B209" s="225" t="s">
        <v>242</v>
      </c>
      <c r="C209" s="68">
        <v>3141</v>
      </c>
      <c r="D209" s="48"/>
      <c r="E209" s="48"/>
      <c r="F209" s="346">
        <v>933.45</v>
      </c>
      <c r="G209" s="31" t="s">
        <v>18</v>
      </c>
      <c r="H209" s="49" t="s">
        <v>76</v>
      </c>
      <c r="I209" s="300" t="s">
        <v>305</v>
      </c>
      <c r="J209" s="31" t="s">
        <v>30</v>
      </c>
    </row>
    <row r="210" spans="1:10" s="20" customFormat="1" ht="126" customHeight="1" x14ac:dyDescent="0.35">
      <c r="A210" s="230" t="s">
        <v>108</v>
      </c>
      <c r="B210" s="225" t="s">
        <v>243</v>
      </c>
      <c r="C210" s="68">
        <v>3141</v>
      </c>
      <c r="D210" s="48"/>
      <c r="E210" s="48"/>
      <c r="F210" s="346">
        <v>1780</v>
      </c>
      <c r="G210" s="31" t="s">
        <v>18</v>
      </c>
      <c r="H210" s="49" t="s">
        <v>76</v>
      </c>
      <c r="I210" s="14" t="s">
        <v>306</v>
      </c>
      <c r="J210" s="31" t="s">
        <v>30</v>
      </c>
    </row>
    <row r="211" spans="1:10" s="20" customFormat="1" ht="150.6" customHeight="1" x14ac:dyDescent="0.35">
      <c r="A211" s="224" t="s">
        <v>84</v>
      </c>
      <c r="B211" s="75" t="s">
        <v>444</v>
      </c>
      <c r="C211" s="68">
        <v>3141</v>
      </c>
      <c r="D211" s="48"/>
      <c r="E211" s="48"/>
      <c r="F211" s="438">
        <v>350000</v>
      </c>
      <c r="G211" s="31" t="s">
        <v>18</v>
      </c>
      <c r="H211" s="49" t="s">
        <v>286</v>
      </c>
      <c r="I211" s="423" t="s">
        <v>445</v>
      </c>
      <c r="J211" s="31" t="s">
        <v>30</v>
      </c>
    </row>
    <row r="212" spans="1:10" s="20" customFormat="1" ht="33" customHeight="1" x14ac:dyDescent="0.35">
      <c r="A212" s="74" t="s">
        <v>79</v>
      </c>
      <c r="B212" s="58"/>
      <c r="C212" s="59"/>
      <c r="D212" s="59"/>
      <c r="E212" s="59"/>
      <c r="F212" s="283">
        <f>SUM(F198:F211)</f>
        <v>1346957.21</v>
      </c>
      <c r="G212" s="59"/>
      <c r="H212" s="73"/>
      <c r="I212" s="73"/>
      <c r="J212" s="60"/>
    </row>
    <row r="213" spans="1:10" s="299" customFormat="1" ht="220.5" customHeight="1" x14ac:dyDescent="0.25">
      <c r="A213" s="62" t="s">
        <v>262</v>
      </c>
      <c r="B213" s="69" t="s">
        <v>230</v>
      </c>
      <c r="C213" s="157">
        <v>2240</v>
      </c>
      <c r="D213" s="157"/>
      <c r="E213" s="157"/>
      <c r="F213" s="347">
        <v>3250</v>
      </c>
      <c r="G213" s="51" t="s">
        <v>18</v>
      </c>
      <c r="H213" s="51" t="s">
        <v>77</v>
      </c>
      <c r="I213" s="51" t="s">
        <v>263</v>
      </c>
      <c r="J213" s="14" t="s">
        <v>30</v>
      </c>
    </row>
    <row r="214" spans="1:10" s="20" customFormat="1" ht="33" customHeight="1" x14ac:dyDescent="0.35">
      <c r="A214" s="74" t="s">
        <v>229</v>
      </c>
      <c r="B214" s="58"/>
      <c r="C214" s="59"/>
      <c r="D214" s="59"/>
      <c r="E214" s="59"/>
      <c r="F214" s="283">
        <f>F213</f>
        <v>3250</v>
      </c>
      <c r="G214" s="59"/>
      <c r="H214" s="73"/>
      <c r="I214" s="73"/>
      <c r="J214" s="60"/>
    </row>
    <row r="215" spans="1:10" s="20" customFormat="1" ht="210.75" customHeight="1" x14ac:dyDescent="0.35">
      <c r="A215" s="62" t="s">
        <v>84</v>
      </c>
      <c r="B215" s="75" t="s">
        <v>124</v>
      </c>
      <c r="C215" s="68">
        <v>3142</v>
      </c>
      <c r="D215" s="48"/>
      <c r="E215" s="48"/>
      <c r="F215" s="278">
        <v>0</v>
      </c>
      <c r="G215" s="31" t="s">
        <v>115</v>
      </c>
      <c r="H215" s="49" t="s">
        <v>286</v>
      </c>
      <c r="I215" s="55" t="s">
        <v>447</v>
      </c>
      <c r="J215" s="31" t="s">
        <v>30</v>
      </c>
    </row>
    <row r="216" spans="1:10" s="20" customFormat="1" ht="33" customHeight="1" x14ac:dyDescent="0.35">
      <c r="A216" s="74" t="s">
        <v>123</v>
      </c>
      <c r="B216" s="58"/>
      <c r="C216" s="59"/>
      <c r="D216" s="59"/>
      <c r="E216" s="59"/>
      <c r="F216" s="283">
        <f>SUM(F215)</f>
        <v>0</v>
      </c>
      <c r="G216" s="59"/>
      <c r="H216" s="73"/>
      <c r="I216" s="73"/>
      <c r="J216" s="60"/>
    </row>
    <row r="217" spans="1:10" s="20" customFormat="1" ht="171" customHeight="1" x14ac:dyDescent="0.35">
      <c r="A217" s="62" t="s">
        <v>62</v>
      </c>
      <c r="B217" s="64" t="s">
        <v>61</v>
      </c>
      <c r="C217" s="68">
        <v>3142</v>
      </c>
      <c r="D217" s="48"/>
      <c r="E217" s="48"/>
      <c r="F217" s="278">
        <v>969285.27</v>
      </c>
      <c r="G217" s="31" t="s">
        <v>51</v>
      </c>
      <c r="H217" s="49" t="s">
        <v>65</v>
      </c>
      <c r="I217" s="50" t="s">
        <v>520</v>
      </c>
      <c r="J217" s="14" t="s">
        <v>30</v>
      </c>
    </row>
    <row r="218" spans="1:10" s="20" customFormat="1" ht="146.25" customHeight="1" x14ac:dyDescent="0.35">
      <c r="A218" s="97" t="s">
        <v>107</v>
      </c>
      <c r="B218" s="64" t="s">
        <v>319</v>
      </c>
      <c r="C218" s="68">
        <v>3142</v>
      </c>
      <c r="D218" s="48"/>
      <c r="E218" s="48"/>
      <c r="F218" s="348">
        <v>11947.7</v>
      </c>
      <c r="G218" s="31" t="s">
        <v>18</v>
      </c>
      <c r="H218" s="49" t="s">
        <v>72</v>
      </c>
      <c r="I218" s="50" t="s">
        <v>332</v>
      </c>
      <c r="J218" s="31" t="s">
        <v>30</v>
      </c>
    </row>
    <row r="219" spans="1:10" s="20" customFormat="1" ht="162.75" customHeight="1" x14ac:dyDescent="0.35">
      <c r="A219" s="53" t="s">
        <v>107</v>
      </c>
      <c r="B219" s="64" t="s">
        <v>318</v>
      </c>
      <c r="C219" s="68">
        <v>3142</v>
      </c>
      <c r="D219" s="48"/>
      <c r="E219" s="48"/>
      <c r="F219" s="278">
        <v>2136</v>
      </c>
      <c r="G219" s="31" t="s">
        <v>18</v>
      </c>
      <c r="H219" s="49" t="s">
        <v>72</v>
      </c>
      <c r="I219" s="50" t="s">
        <v>331</v>
      </c>
      <c r="J219" s="31" t="s">
        <v>30</v>
      </c>
    </row>
    <row r="220" spans="1:10" s="20" customFormat="1" ht="210" customHeight="1" x14ac:dyDescent="0.35">
      <c r="A220" s="62" t="s">
        <v>84</v>
      </c>
      <c r="B220" s="64" t="s">
        <v>239</v>
      </c>
      <c r="C220" s="68">
        <v>3142</v>
      </c>
      <c r="D220" s="48"/>
      <c r="E220" s="48"/>
      <c r="F220" s="278">
        <v>414363.83</v>
      </c>
      <c r="G220" s="31" t="s">
        <v>18</v>
      </c>
      <c r="H220" s="440" t="s">
        <v>286</v>
      </c>
      <c r="I220" s="50" t="s">
        <v>464</v>
      </c>
      <c r="J220" s="31" t="s">
        <v>30</v>
      </c>
    </row>
    <row r="221" spans="1:10" s="20" customFormat="1" ht="246.75" customHeight="1" x14ac:dyDescent="0.35">
      <c r="A221" s="62" t="s">
        <v>127</v>
      </c>
      <c r="B221" s="64" t="s">
        <v>381</v>
      </c>
      <c r="C221" s="68">
        <v>3122</v>
      </c>
      <c r="D221" s="48"/>
      <c r="E221" s="48"/>
      <c r="F221" s="322">
        <v>0</v>
      </c>
      <c r="G221" s="49" t="s">
        <v>51</v>
      </c>
      <c r="H221" s="49" t="s">
        <v>286</v>
      </c>
      <c r="I221" s="437" t="s">
        <v>446</v>
      </c>
      <c r="J221" s="31" t="s">
        <v>30</v>
      </c>
    </row>
    <row r="222" spans="1:10" s="12" customFormat="1" ht="33" customHeight="1" x14ac:dyDescent="0.35">
      <c r="A222" s="57" t="s">
        <v>44</v>
      </c>
      <c r="B222" s="58"/>
      <c r="C222" s="59"/>
      <c r="D222" s="59"/>
      <c r="E222" s="59"/>
      <c r="F222" s="283">
        <f>F217+F218+F219+F220+F221</f>
        <v>1397732.8</v>
      </c>
      <c r="G222" s="59"/>
      <c r="H222" s="59"/>
      <c r="I222" s="59"/>
      <c r="J222" s="60"/>
    </row>
    <row r="223" spans="1:10" s="12" customFormat="1" ht="98.25" customHeight="1" x14ac:dyDescent="0.3">
      <c r="A223" s="19" t="s">
        <v>55</v>
      </c>
      <c r="B223" s="55" t="s">
        <v>103</v>
      </c>
      <c r="C223" s="49">
        <v>3132</v>
      </c>
      <c r="D223" s="76"/>
      <c r="E223" s="76"/>
      <c r="F223" s="278">
        <v>0</v>
      </c>
      <c r="G223" s="49" t="s">
        <v>51</v>
      </c>
      <c r="H223" s="49" t="s">
        <v>74</v>
      </c>
      <c r="I223" s="55" t="s">
        <v>323</v>
      </c>
      <c r="J223" s="14" t="s">
        <v>30</v>
      </c>
    </row>
    <row r="224" spans="1:10" s="12" customFormat="1" ht="111.75" customHeight="1" x14ac:dyDescent="0.3">
      <c r="A224" s="53" t="s">
        <v>107</v>
      </c>
      <c r="B224" s="55" t="s">
        <v>104</v>
      </c>
      <c r="C224" s="49">
        <v>3132</v>
      </c>
      <c r="D224" s="76"/>
      <c r="E224" s="76"/>
      <c r="F224" s="278">
        <v>0</v>
      </c>
      <c r="G224" s="55" t="s">
        <v>18</v>
      </c>
      <c r="H224" s="49" t="s">
        <v>74</v>
      </c>
      <c r="I224" s="55" t="s">
        <v>181</v>
      </c>
      <c r="J224" s="14" t="s">
        <v>30</v>
      </c>
    </row>
    <row r="225" spans="1:10" s="12" customFormat="1" ht="112.5" customHeight="1" x14ac:dyDescent="0.3">
      <c r="A225" s="53" t="s">
        <v>108</v>
      </c>
      <c r="B225" s="55" t="s">
        <v>105</v>
      </c>
      <c r="C225" s="49">
        <v>3132</v>
      </c>
      <c r="D225" s="76"/>
      <c r="E225" s="76"/>
      <c r="F225" s="278">
        <v>0</v>
      </c>
      <c r="G225" s="55" t="s">
        <v>18</v>
      </c>
      <c r="H225" s="49" t="s">
        <v>74</v>
      </c>
      <c r="I225" s="55" t="s">
        <v>181</v>
      </c>
      <c r="J225" s="14" t="s">
        <v>30</v>
      </c>
    </row>
    <row r="226" spans="1:10" s="12" customFormat="1" ht="192" customHeight="1" x14ac:dyDescent="0.35">
      <c r="A226" s="62" t="s">
        <v>84</v>
      </c>
      <c r="B226" s="175" t="s">
        <v>125</v>
      </c>
      <c r="C226" s="68">
        <v>3132</v>
      </c>
      <c r="D226" s="48"/>
      <c r="E226" s="48"/>
      <c r="F226" s="278">
        <v>210504.65</v>
      </c>
      <c r="G226" s="31" t="s">
        <v>115</v>
      </c>
      <c r="H226" s="49" t="s">
        <v>74</v>
      </c>
      <c r="I226" s="55" t="s">
        <v>521</v>
      </c>
      <c r="J226" s="31" t="s">
        <v>30</v>
      </c>
    </row>
    <row r="227" spans="1:10" s="12" customFormat="1" ht="26.45" customHeight="1" x14ac:dyDescent="0.35">
      <c r="A227" s="32" t="s">
        <v>106</v>
      </c>
      <c r="B227" s="58"/>
      <c r="C227" s="59"/>
      <c r="D227" s="59"/>
      <c r="E227" s="59"/>
      <c r="F227" s="283">
        <f>F223+F224+F225+F226</f>
        <v>210504.65</v>
      </c>
      <c r="G227" s="59"/>
      <c r="H227" s="59"/>
      <c r="I227" s="59"/>
      <c r="J227" s="60"/>
    </row>
    <row r="228" spans="1:10" s="12" customFormat="1" ht="126" customHeight="1" x14ac:dyDescent="0.3">
      <c r="A228" s="62" t="s">
        <v>127</v>
      </c>
      <c r="B228" s="75" t="s">
        <v>192</v>
      </c>
      <c r="C228" s="49">
        <v>3122</v>
      </c>
      <c r="D228" s="49"/>
      <c r="E228" s="49"/>
      <c r="F228" s="439">
        <v>0</v>
      </c>
      <c r="G228" s="49" t="s">
        <v>51</v>
      </c>
      <c r="H228" s="49" t="s">
        <v>286</v>
      </c>
      <c r="I228" s="55" t="s">
        <v>442</v>
      </c>
      <c r="J228" s="31" t="s">
        <v>30</v>
      </c>
    </row>
    <row r="229" spans="1:10" s="12" customFormat="1" ht="169.9" customHeight="1" x14ac:dyDescent="0.3">
      <c r="A229" s="186" t="s">
        <v>84</v>
      </c>
      <c r="B229" s="187" t="s">
        <v>193</v>
      </c>
      <c r="C229" s="188">
        <v>3122</v>
      </c>
      <c r="D229" s="188"/>
      <c r="E229" s="188"/>
      <c r="F229" s="284">
        <v>1200000</v>
      </c>
      <c r="G229" s="189" t="s">
        <v>18</v>
      </c>
      <c r="H229" s="188" t="s">
        <v>75</v>
      </c>
      <c r="I229" s="189" t="s">
        <v>198</v>
      </c>
      <c r="J229" s="190" t="s">
        <v>30</v>
      </c>
    </row>
    <row r="230" spans="1:10" s="12" customFormat="1" ht="201.6" customHeight="1" x14ac:dyDescent="0.35">
      <c r="A230" s="62" t="s">
        <v>127</v>
      </c>
      <c r="B230" s="191" t="s">
        <v>191</v>
      </c>
      <c r="C230" s="68">
        <v>3122</v>
      </c>
      <c r="D230" s="48"/>
      <c r="E230" s="48"/>
      <c r="F230" s="439">
        <v>0</v>
      </c>
      <c r="G230" s="49" t="s">
        <v>51</v>
      </c>
      <c r="H230" s="49" t="s">
        <v>75</v>
      </c>
      <c r="I230" s="243" t="s">
        <v>347</v>
      </c>
      <c r="J230" s="31" t="s">
        <v>30</v>
      </c>
    </row>
    <row r="231" spans="1:10" s="12" customFormat="1" ht="229.5" customHeight="1" x14ac:dyDescent="0.35">
      <c r="A231" s="263" t="s">
        <v>84</v>
      </c>
      <c r="B231" s="264" t="s">
        <v>268</v>
      </c>
      <c r="C231" s="265">
        <v>3122</v>
      </c>
      <c r="D231" s="266"/>
      <c r="E231" s="266"/>
      <c r="F231" s="285">
        <v>62937</v>
      </c>
      <c r="G231" s="158" t="s">
        <v>18</v>
      </c>
      <c r="H231" s="267" t="s">
        <v>77</v>
      </c>
      <c r="I231" s="158" t="s">
        <v>320</v>
      </c>
      <c r="J231" s="268" t="s">
        <v>30</v>
      </c>
    </row>
    <row r="232" spans="1:10" s="12" customFormat="1" ht="209.25" customHeight="1" x14ac:dyDescent="0.35">
      <c r="A232" s="263" t="s">
        <v>84</v>
      </c>
      <c r="B232" s="280" t="s">
        <v>285</v>
      </c>
      <c r="C232" s="265">
        <v>3122</v>
      </c>
      <c r="D232" s="266"/>
      <c r="E232" s="266"/>
      <c r="F232" s="286">
        <v>1089297</v>
      </c>
      <c r="G232" s="268" t="s">
        <v>18</v>
      </c>
      <c r="H232" s="306" t="s">
        <v>78</v>
      </c>
      <c r="I232" s="307" t="s">
        <v>284</v>
      </c>
      <c r="J232" s="268" t="s">
        <v>30</v>
      </c>
    </row>
    <row r="233" spans="1:10" s="12" customFormat="1" ht="210" customHeight="1" x14ac:dyDescent="0.35">
      <c r="A233" s="62" t="s">
        <v>267</v>
      </c>
      <c r="B233" s="75" t="s">
        <v>282</v>
      </c>
      <c r="C233" s="68">
        <v>3122</v>
      </c>
      <c r="D233" s="48"/>
      <c r="E233" s="48"/>
      <c r="F233" s="278">
        <v>47766</v>
      </c>
      <c r="G233" s="31" t="s">
        <v>18</v>
      </c>
      <c r="H233" s="49" t="s">
        <v>286</v>
      </c>
      <c r="I233" s="55" t="s">
        <v>283</v>
      </c>
      <c r="J233" s="31" t="s">
        <v>30</v>
      </c>
    </row>
    <row r="234" spans="1:10" s="12" customFormat="1" ht="167.25" customHeight="1" x14ac:dyDescent="0.35">
      <c r="A234" s="62" t="s">
        <v>107</v>
      </c>
      <c r="B234" s="75" t="s">
        <v>128</v>
      </c>
      <c r="C234" s="68">
        <v>3132</v>
      </c>
      <c r="D234" s="48"/>
      <c r="E234" s="48"/>
      <c r="F234" s="287">
        <v>13508.05</v>
      </c>
      <c r="G234" s="55" t="s">
        <v>18</v>
      </c>
      <c r="H234" s="49" t="s">
        <v>72</v>
      </c>
      <c r="I234" s="158" t="s">
        <v>322</v>
      </c>
      <c r="J234" s="31" t="s">
        <v>30</v>
      </c>
    </row>
    <row r="235" spans="1:10" s="12" customFormat="1" ht="170.45" customHeight="1" x14ac:dyDescent="0.35">
      <c r="A235" s="62" t="s">
        <v>108</v>
      </c>
      <c r="B235" s="75" t="s">
        <v>129</v>
      </c>
      <c r="C235" s="68">
        <v>3132</v>
      </c>
      <c r="D235" s="48"/>
      <c r="E235" s="48"/>
      <c r="F235" s="287">
        <v>2400</v>
      </c>
      <c r="G235" s="55" t="s">
        <v>18</v>
      </c>
      <c r="H235" s="49" t="s">
        <v>72</v>
      </c>
      <c r="I235" s="55" t="s">
        <v>321</v>
      </c>
      <c r="J235" s="31" t="s">
        <v>30</v>
      </c>
    </row>
    <row r="236" spans="1:10" s="12" customFormat="1" ht="153.6" customHeight="1" x14ac:dyDescent="0.35">
      <c r="A236" s="113" t="s">
        <v>130</v>
      </c>
      <c r="B236" s="159" t="s">
        <v>157</v>
      </c>
      <c r="C236" s="160">
        <v>3132</v>
      </c>
      <c r="D236" s="161"/>
      <c r="E236" s="161"/>
      <c r="F236" s="288">
        <v>416248.76</v>
      </c>
      <c r="G236" s="162" t="s">
        <v>18</v>
      </c>
      <c r="H236" s="163" t="s">
        <v>73</v>
      </c>
      <c r="I236" s="116" t="s">
        <v>522</v>
      </c>
      <c r="J236" s="162" t="s">
        <v>30</v>
      </c>
    </row>
    <row r="237" spans="1:10" s="12" customFormat="1" ht="169.9" customHeight="1" x14ac:dyDescent="0.35">
      <c r="A237" s="62" t="s">
        <v>107</v>
      </c>
      <c r="B237" s="103" t="s">
        <v>170</v>
      </c>
      <c r="C237" s="98">
        <v>3132</v>
      </c>
      <c r="D237" s="104"/>
      <c r="E237" s="104"/>
      <c r="F237" s="288">
        <v>5071.09</v>
      </c>
      <c r="G237" s="31" t="s">
        <v>18</v>
      </c>
      <c r="H237" s="105" t="s">
        <v>73</v>
      </c>
      <c r="I237" s="109" t="s">
        <v>523</v>
      </c>
      <c r="J237" s="31" t="s">
        <v>30</v>
      </c>
    </row>
    <row r="238" spans="1:10" s="12" customFormat="1" ht="165.75" customHeight="1" x14ac:dyDescent="0.35">
      <c r="A238" s="62" t="s">
        <v>108</v>
      </c>
      <c r="B238" s="103" t="s">
        <v>171</v>
      </c>
      <c r="C238" s="98">
        <v>3132</v>
      </c>
      <c r="D238" s="104"/>
      <c r="E238" s="104"/>
      <c r="F238" s="288">
        <v>2136</v>
      </c>
      <c r="G238" s="31" t="s">
        <v>18</v>
      </c>
      <c r="H238" s="105" t="s">
        <v>73</v>
      </c>
      <c r="I238" s="109" t="s">
        <v>524</v>
      </c>
      <c r="J238" s="31" t="s">
        <v>30</v>
      </c>
    </row>
    <row r="239" spans="1:10" s="12" customFormat="1" ht="148.5" customHeight="1" x14ac:dyDescent="0.35">
      <c r="A239" s="168" t="s">
        <v>130</v>
      </c>
      <c r="B239" s="164" t="s">
        <v>158</v>
      </c>
      <c r="C239" s="165">
        <v>3132</v>
      </c>
      <c r="D239" s="166"/>
      <c r="E239" s="166"/>
      <c r="F239" s="289">
        <v>395910.96</v>
      </c>
      <c r="G239" s="126" t="s">
        <v>18</v>
      </c>
      <c r="H239" s="167" t="s">
        <v>73</v>
      </c>
      <c r="I239" s="111" t="s">
        <v>525</v>
      </c>
      <c r="J239" s="126" t="s">
        <v>30</v>
      </c>
    </row>
    <row r="240" spans="1:10" s="12" customFormat="1" ht="168" customHeight="1" x14ac:dyDescent="0.35">
      <c r="A240" s="62" t="s">
        <v>107</v>
      </c>
      <c r="B240" s="164" t="s">
        <v>172</v>
      </c>
      <c r="C240" s="165">
        <v>3132</v>
      </c>
      <c r="D240" s="166"/>
      <c r="E240" s="166"/>
      <c r="F240" s="289">
        <v>4823.1899999999996</v>
      </c>
      <c r="G240" s="126" t="s">
        <v>18</v>
      </c>
      <c r="H240" s="167" t="s">
        <v>73</v>
      </c>
      <c r="I240" s="458" t="s">
        <v>526</v>
      </c>
      <c r="J240" s="126" t="s">
        <v>30</v>
      </c>
    </row>
    <row r="241" spans="1:10" s="12" customFormat="1" ht="171.6" customHeight="1" x14ac:dyDescent="0.35">
      <c r="A241" s="62" t="s">
        <v>108</v>
      </c>
      <c r="B241" s="164" t="s">
        <v>173</v>
      </c>
      <c r="C241" s="165">
        <v>3132</v>
      </c>
      <c r="D241" s="166"/>
      <c r="E241" s="166"/>
      <c r="F241" s="289">
        <v>2136</v>
      </c>
      <c r="G241" s="126" t="s">
        <v>18</v>
      </c>
      <c r="H241" s="167" t="s">
        <v>73</v>
      </c>
      <c r="I241" s="458" t="s">
        <v>527</v>
      </c>
      <c r="J241" s="126" t="s">
        <v>30</v>
      </c>
    </row>
    <row r="242" spans="1:10" s="12" customFormat="1" ht="150.6" customHeight="1" x14ac:dyDescent="0.35">
      <c r="A242" s="127" t="s">
        <v>130</v>
      </c>
      <c r="B242" s="128" t="s">
        <v>159</v>
      </c>
      <c r="C242" s="129">
        <v>3132</v>
      </c>
      <c r="D242" s="130"/>
      <c r="E242" s="130"/>
      <c r="F242" s="290">
        <v>407588.36</v>
      </c>
      <c r="G242" s="131" t="s">
        <v>18</v>
      </c>
      <c r="H242" s="132" t="s">
        <v>72</v>
      </c>
      <c r="I242" s="133" t="s">
        <v>151</v>
      </c>
      <c r="J242" s="131" t="s">
        <v>30</v>
      </c>
    </row>
    <row r="243" spans="1:10" s="12" customFormat="1" ht="150" customHeight="1" x14ac:dyDescent="0.35">
      <c r="A243" s="62" t="s">
        <v>107</v>
      </c>
      <c r="B243" s="106" t="s">
        <v>141</v>
      </c>
      <c r="C243" s="98">
        <v>3132</v>
      </c>
      <c r="D243" s="104"/>
      <c r="E243" s="104"/>
      <c r="F243" s="278">
        <v>4974.13</v>
      </c>
      <c r="G243" s="31" t="s">
        <v>18</v>
      </c>
      <c r="H243" s="105" t="s">
        <v>72</v>
      </c>
      <c r="I243" s="55" t="s">
        <v>149</v>
      </c>
      <c r="J243" s="31" t="s">
        <v>30</v>
      </c>
    </row>
    <row r="244" spans="1:10" s="12" customFormat="1" ht="146.44999999999999" customHeight="1" x14ac:dyDescent="0.35">
      <c r="A244" s="62" t="s">
        <v>108</v>
      </c>
      <c r="B244" s="106" t="s">
        <v>140</v>
      </c>
      <c r="C244" s="98">
        <v>3132</v>
      </c>
      <c r="D244" s="104"/>
      <c r="E244" s="104"/>
      <c r="F244" s="278">
        <v>2136</v>
      </c>
      <c r="G244" s="31" t="s">
        <v>18</v>
      </c>
      <c r="H244" s="105" t="s">
        <v>72</v>
      </c>
      <c r="I244" s="109" t="s">
        <v>150</v>
      </c>
      <c r="J244" s="31" t="s">
        <v>30</v>
      </c>
    </row>
    <row r="245" spans="1:10" s="12" customFormat="1" ht="132.6" customHeight="1" x14ac:dyDescent="0.35">
      <c r="A245" s="134" t="s">
        <v>130</v>
      </c>
      <c r="B245" s="135" t="s">
        <v>133</v>
      </c>
      <c r="C245" s="136">
        <v>3132</v>
      </c>
      <c r="D245" s="137"/>
      <c r="E245" s="137"/>
      <c r="F245" s="291">
        <v>364776</v>
      </c>
      <c r="G245" s="138" t="s">
        <v>115</v>
      </c>
      <c r="H245" s="139" t="s">
        <v>73</v>
      </c>
      <c r="I245" s="140" t="s">
        <v>324</v>
      </c>
      <c r="J245" s="138" t="s">
        <v>30</v>
      </c>
    </row>
    <row r="246" spans="1:10" s="12" customFormat="1" ht="164.45" customHeight="1" x14ac:dyDescent="0.35">
      <c r="A246" s="62" t="s">
        <v>107</v>
      </c>
      <c r="B246" s="103" t="s">
        <v>184</v>
      </c>
      <c r="C246" s="98">
        <v>3132</v>
      </c>
      <c r="D246" s="104"/>
      <c r="E246" s="104"/>
      <c r="F246" s="278">
        <v>4448.16</v>
      </c>
      <c r="G246" s="31" t="s">
        <v>18</v>
      </c>
      <c r="H246" s="176" t="s">
        <v>74</v>
      </c>
      <c r="I246" s="55" t="s">
        <v>182</v>
      </c>
      <c r="J246" s="31" t="s">
        <v>30</v>
      </c>
    </row>
    <row r="247" spans="1:10" s="12" customFormat="1" ht="146.44999999999999" customHeight="1" x14ac:dyDescent="0.35">
      <c r="A247" s="62" t="s">
        <v>108</v>
      </c>
      <c r="B247" s="103" t="s">
        <v>185</v>
      </c>
      <c r="C247" s="98">
        <v>3132</v>
      </c>
      <c r="D247" s="104"/>
      <c r="E247" s="104"/>
      <c r="F247" s="278">
        <v>1165</v>
      </c>
      <c r="G247" s="31" t="s">
        <v>18</v>
      </c>
      <c r="H247" s="105" t="s">
        <v>74</v>
      </c>
      <c r="I247" s="55" t="s">
        <v>183</v>
      </c>
      <c r="J247" s="31" t="s">
        <v>30</v>
      </c>
    </row>
    <row r="248" spans="1:10" s="12" customFormat="1" ht="156.6" customHeight="1" x14ac:dyDescent="0.35">
      <c r="A248" s="177" t="s">
        <v>130</v>
      </c>
      <c r="B248" s="164" t="s">
        <v>134</v>
      </c>
      <c r="C248" s="178">
        <v>3132</v>
      </c>
      <c r="D248" s="179"/>
      <c r="E248" s="179"/>
      <c r="F248" s="289">
        <v>301420</v>
      </c>
      <c r="G248" s="126" t="s">
        <v>115</v>
      </c>
      <c r="H248" s="167" t="s">
        <v>73</v>
      </c>
      <c r="I248" s="55" t="s">
        <v>325</v>
      </c>
      <c r="J248" s="126" t="s">
        <v>30</v>
      </c>
    </row>
    <row r="249" spans="1:10" s="12" customFormat="1" ht="177.6" customHeight="1" x14ac:dyDescent="0.35">
      <c r="A249" s="62" t="s">
        <v>107</v>
      </c>
      <c r="B249" s="103" t="s">
        <v>187</v>
      </c>
      <c r="C249" s="98">
        <v>3132</v>
      </c>
      <c r="D249" s="104"/>
      <c r="E249" s="104"/>
      <c r="F249" s="278">
        <v>3677.38</v>
      </c>
      <c r="G249" s="14" t="s">
        <v>18</v>
      </c>
      <c r="H249" s="105" t="s">
        <v>74</v>
      </c>
      <c r="I249" s="55" t="s">
        <v>326</v>
      </c>
      <c r="J249" s="31" t="s">
        <v>30</v>
      </c>
    </row>
    <row r="250" spans="1:10" s="12" customFormat="1" ht="171" customHeight="1" x14ac:dyDescent="0.35">
      <c r="A250" s="62" t="s">
        <v>108</v>
      </c>
      <c r="B250" s="103" t="s">
        <v>188</v>
      </c>
      <c r="C250" s="98">
        <v>3132</v>
      </c>
      <c r="D250" s="104"/>
      <c r="E250" s="104"/>
      <c r="F250" s="278">
        <v>1165</v>
      </c>
      <c r="G250" s="14" t="s">
        <v>18</v>
      </c>
      <c r="H250" s="105" t="s">
        <v>74</v>
      </c>
      <c r="I250" s="55" t="s">
        <v>327</v>
      </c>
      <c r="J250" s="31" t="s">
        <v>30</v>
      </c>
    </row>
    <row r="251" spans="1:10" s="12" customFormat="1" ht="141" customHeight="1" x14ac:dyDescent="0.35">
      <c r="A251" s="141" t="s">
        <v>130</v>
      </c>
      <c r="B251" s="142" t="s">
        <v>135</v>
      </c>
      <c r="C251" s="143">
        <v>3132</v>
      </c>
      <c r="D251" s="144"/>
      <c r="E251" s="144"/>
      <c r="F251" s="292">
        <v>387860</v>
      </c>
      <c r="G251" s="145" t="s">
        <v>115</v>
      </c>
      <c r="H251" s="146" t="s">
        <v>73</v>
      </c>
      <c r="I251" s="55" t="s">
        <v>328</v>
      </c>
      <c r="J251" s="145" t="s">
        <v>30</v>
      </c>
    </row>
    <row r="252" spans="1:10" s="12" customFormat="1" ht="144" customHeight="1" x14ac:dyDescent="0.35">
      <c r="A252" s="62" t="s">
        <v>107</v>
      </c>
      <c r="B252" s="180" t="s">
        <v>136</v>
      </c>
      <c r="C252" s="98">
        <v>3132</v>
      </c>
      <c r="D252" s="104"/>
      <c r="E252" s="104"/>
      <c r="F252" s="289">
        <v>4743.07</v>
      </c>
      <c r="G252" s="31" t="s">
        <v>18</v>
      </c>
      <c r="H252" s="105" t="s">
        <v>74</v>
      </c>
      <c r="I252" s="55" t="s">
        <v>329</v>
      </c>
      <c r="J252" s="31" t="s">
        <v>30</v>
      </c>
    </row>
    <row r="253" spans="1:10" s="12" customFormat="1" ht="152.44999999999999" customHeight="1" x14ac:dyDescent="0.35">
      <c r="A253" s="62" t="s">
        <v>108</v>
      </c>
      <c r="B253" s="180" t="s">
        <v>137</v>
      </c>
      <c r="C253" s="98">
        <v>3132</v>
      </c>
      <c r="D253" s="104"/>
      <c r="E253" s="104"/>
      <c r="F253" s="289">
        <v>1281</v>
      </c>
      <c r="G253" s="31" t="s">
        <v>18</v>
      </c>
      <c r="H253" s="105" t="s">
        <v>74</v>
      </c>
      <c r="I253" s="55" t="s">
        <v>330</v>
      </c>
      <c r="J253" s="31" t="s">
        <v>30</v>
      </c>
    </row>
    <row r="254" spans="1:10" s="12" customFormat="1" ht="27.6" customHeight="1" x14ac:dyDescent="0.35">
      <c r="A254" s="32" t="s">
        <v>126</v>
      </c>
      <c r="B254" s="58"/>
      <c r="C254" s="59"/>
      <c r="D254" s="59"/>
      <c r="E254" s="59"/>
      <c r="F254" s="283">
        <f>F228+F229+F230+F231+F232+F233+F234+F235+F236+F237+F238+F239+F240+F241+F242+F243+F244+F245+F246+F247+F248+F249+F250+F251+F252+F253</f>
        <v>4727468.1499999994</v>
      </c>
      <c r="G254" s="59"/>
      <c r="H254" s="59"/>
      <c r="I254" s="59"/>
      <c r="J254" s="60"/>
    </row>
    <row r="255" spans="1:10" s="12" customFormat="1" ht="130.5" customHeight="1" x14ac:dyDescent="0.35">
      <c r="A255" s="279" t="s">
        <v>179</v>
      </c>
      <c r="B255" s="75" t="s">
        <v>162</v>
      </c>
      <c r="C255" s="68">
        <v>2240</v>
      </c>
      <c r="D255" s="48"/>
      <c r="E255" s="48"/>
      <c r="F255" s="278">
        <v>397824.11</v>
      </c>
      <c r="G255" s="157" t="s">
        <v>51</v>
      </c>
      <c r="H255" s="49" t="s">
        <v>78</v>
      </c>
      <c r="I255" s="55" t="s">
        <v>529</v>
      </c>
      <c r="J255" s="31" t="s">
        <v>30</v>
      </c>
    </row>
    <row r="256" spans="1:10" s="357" customFormat="1" ht="96.75" customHeight="1" x14ac:dyDescent="0.25">
      <c r="A256" s="388" t="s">
        <v>179</v>
      </c>
      <c r="B256" s="389" t="s">
        <v>414</v>
      </c>
      <c r="C256" s="321">
        <v>2240</v>
      </c>
      <c r="D256" s="321"/>
      <c r="E256" s="321"/>
      <c r="F256" s="301">
        <v>3000</v>
      </c>
      <c r="G256" s="390" t="s">
        <v>51</v>
      </c>
      <c r="H256" s="390" t="s">
        <v>346</v>
      </c>
      <c r="I256" s="243" t="s">
        <v>528</v>
      </c>
      <c r="J256" s="242" t="s">
        <v>30</v>
      </c>
    </row>
    <row r="257" spans="1:10" s="417" customFormat="1" ht="132.75" customHeight="1" x14ac:dyDescent="0.25">
      <c r="A257" s="418" t="s">
        <v>84</v>
      </c>
      <c r="B257" s="389" t="s">
        <v>412</v>
      </c>
      <c r="C257" s="321">
        <v>2240</v>
      </c>
      <c r="D257" s="321"/>
      <c r="E257" s="321"/>
      <c r="F257" s="301">
        <v>32000</v>
      </c>
      <c r="G257" s="427" t="s">
        <v>18</v>
      </c>
      <c r="H257" s="390" t="s">
        <v>346</v>
      </c>
      <c r="I257" s="459" t="s">
        <v>530</v>
      </c>
      <c r="J257" s="427" t="s">
        <v>30</v>
      </c>
    </row>
    <row r="258" spans="1:10" s="357" customFormat="1" ht="89.25" customHeight="1" x14ac:dyDescent="0.25">
      <c r="A258" s="320" t="s">
        <v>179</v>
      </c>
      <c r="B258" s="349" t="s">
        <v>415</v>
      </c>
      <c r="C258" s="321">
        <v>2240</v>
      </c>
      <c r="D258" s="415"/>
      <c r="E258" s="415"/>
      <c r="F258" s="301">
        <v>1000</v>
      </c>
      <c r="G258" s="390" t="s">
        <v>51</v>
      </c>
      <c r="H258" s="390" t="s">
        <v>346</v>
      </c>
      <c r="I258" s="243" t="s">
        <v>531</v>
      </c>
      <c r="J258" s="242" t="s">
        <v>30</v>
      </c>
    </row>
    <row r="259" spans="1:10" s="417" customFormat="1" ht="129.75" customHeight="1" x14ac:dyDescent="0.25">
      <c r="A259" s="416" t="s">
        <v>84</v>
      </c>
      <c r="B259" s="349" t="s">
        <v>413</v>
      </c>
      <c r="C259" s="321">
        <v>2240</v>
      </c>
      <c r="D259" s="415"/>
      <c r="E259" s="415"/>
      <c r="F259" s="301">
        <v>64000</v>
      </c>
      <c r="G259" s="427" t="s">
        <v>18</v>
      </c>
      <c r="H259" s="390" t="s">
        <v>346</v>
      </c>
      <c r="I259" s="459" t="s">
        <v>532</v>
      </c>
      <c r="J259" s="427" t="s">
        <v>30</v>
      </c>
    </row>
    <row r="260" spans="1:10" s="12" customFormat="1" ht="27.6" customHeight="1" x14ac:dyDescent="0.35">
      <c r="A260" s="32" t="s">
        <v>163</v>
      </c>
      <c r="B260" s="58"/>
      <c r="C260" s="59"/>
      <c r="D260" s="59"/>
      <c r="E260" s="59"/>
      <c r="F260" s="283">
        <f>SUM(F255:F259)</f>
        <v>497824.11</v>
      </c>
      <c r="G260" s="59"/>
      <c r="H260" s="59"/>
      <c r="I260" s="59"/>
      <c r="J260" s="60"/>
    </row>
    <row r="261" spans="1:10" ht="31.15" customHeight="1" x14ac:dyDescent="0.35">
      <c r="A261" s="36" t="s">
        <v>31</v>
      </c>
      <c r="B261" s="18"/>
      <c r="C261" s="37"/>
      <c r="D261" s="37"/>
      <c r="E261" s="37"/>
      <c r="F261" s="293">
        <f>F70+F75+F83+F102+F111+F116+F121+F124+F137+F139+F146+F184+F194+F197+F212+F214+F216+F222+F227+F254+F260</f>
        <v>82106448.969999999</v>
      </c>
      <c r="G261" s="38"/>
      <c r="H261" s="37"/>
      <c r="I261" s="37"/>
      <c r="J261" s="39"/>
    </row>
    <row r="262" spans="1:10" ht="21" x14ac:dyDescent="0.35">
      <c r="A262" s="40"/>
      <c r="B262" s="16"/>
      <c r="C262" s="41"/>
      <c r="D262" s="41"/>
      <c r="E262" s="41"/>
      <c r="F262" s="42"/>
      <c r="G262" s="41"/>
      <c r="H262" s="41"/>
      <c r="I262" s="41"/>
      <c r="J262" s="43"/>
    </row>
    <row r="263" spans="1:10" ht="21" x14ac:dyDescent="0.35">
      <c r="A263" s="63" t="s">
        <v>20</v>
      </c>
      <c r="B263" s="26" t="s">
        <v>545</v>
      </c>
      <c r="C263" s="41"/>
      <c r="D263" s="41"/>
      <c r="E263" s="41"/>
      <c r="F263" s="41"/>
      <c r="G263" s="41"/>
      <c r="H263" s="41"/>
      <c r="I263" s="41"/>
      <c r="J263" s="43"/>
    </row>
    <row r="264" spans="1:10" ht="20.25" x14ac:dyDescent="0.3">
      <c r="A264" s="235"/>
      <c r="B264" s="44"/>
      <c r="C264" s="44"/>
      <c r="D264" s="44"/>
      <c r="E264" s="44"/>
      <c r="F264" s="44"/>
      <c r="G264" s="44"/>
      <c r="H264" s="44"/>
      <c r="I264" s="44"/>
      <c r="J264" s="43"/>
    </row>
    <row r="265" spans="1:10" x14ac:dyDescent="0.3">
      <c r="A265" s="45"/>
      <c r="B265" s="44"/>
      <c r="C265" s="44"/>
      <c r="D265" s="44"/>
      <c r="E265" s="44"/>
      <c r="F265" s="44"/>
      <c r="G265" s="44"/>
      <c r="H265" s="44"/>
      <c r="I265" s="44"/>
      <c r="J265" s="43"/>
    </row>
    <row r="266" spans="1:10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10"/>
    </row>
    <row r="267" spans="1:10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10"/>
    </row>
  </sheetData>
  <autoFilter ref="A6:CQ261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2024-12-16T13:22:42Z</dcterms:modified>
</cp:coreProperties>
</file>