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'2024'!$A$6:$CQ$256</definedName>
    <definedName name="_xlnm.Print_Area" localSheetId="0">'2024'!$A$1:$J$259</definedName>
  </definedNames>
  <calcPr calcId="145621" iterateDelta="1E-4"/>
</workbook>
</file>

<file path=xl/calcChain.xml><?xml version="1.0" encoding="utf-8"?>
<calcChain xmlns="http://schemas.openxmlformats.org/spreadsheetml/2006/main">
  <c r="F106" i="1" l="1"/>
  <c r="F253" i="1" l="1"/>
  <c r="F255" i="1"/>
  <c r="F251" i="1"/>
  <c r="F193" i="1" l="1"/>
  <c r="F207" i="1" s="1"/>
  <c r="F55" i="1" l="1"/>
  <c r="F54" i="1" s="1"/>
  <c r="F156" i="1" l="1"/>
  <c r="F111" i="1" l="1"/>
  <c r="F88" i="1" l="1"/>
  <c r="F97" i="1" l="1"/>
  <c r="F78" i="1"/>
  <c r="F189" i="1" l="1"/>
  <c r="F116" i="1" l="1"/>
  <c r="F70" i="1" l="1"/>
  <c r="F249" i="1" l="1"/>
  <c r="F217" i="1" l="1"/>
  <c r="F65" i="1" l="1"/>
  <c r="F132" i="1" l="1"/>
  <c r="F141" i="1"/>
  <c r="F119" i="1"/>
  <c r="F192" i="1" l="1"/>
  <c r="F209" i="1"/>
  <c r="F134" i="1" l="1"/>
  <c r="F222" i="1" l="1"/>
  <c r="F211" i="1"/>
  <c r="F179" i="1" l="1"/>
  <c r="F256" i="1" s="1"/>
</calcChain>
</file>

<file path=xl/sharedStrings.xml><?xml version="1.0" encoding="utf-8"?>
<sst xmlns="http://schemas.openxmlformats.org/spreadsheetml/2006/main" count="1384" uniqueCount="524">
  <si>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</si>
  <si>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</si>
  <si>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</si>
  <si>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</si>
  <si>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</si>
  <si>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</si>
  <si>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</si>
  <si>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</si>
  <si>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</si>
  <si>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</si>
  <si>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</si>
  <si>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</si>
  <si>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</si>
  <si>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</si>
  <si>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</si>
  <si>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</si>
  <si>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</si>
  <si>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</si>
  <si>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</si>
  <si>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</si>
  <si>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</si>
  <si>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</si>
  <si>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</si>
  <si>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</si>
  <si>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</si>
  <si>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</si>
  <si>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</si>
  <si>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</si>
  <si>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</si>
  <si>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</si>
  <si>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</si>
  <si>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</si>
  <si>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</si>
  <si>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</si>
  <si>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</si>
  <si>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</si>
  <si>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</si>
  <si>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</si>
  <si>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</si>
  <si>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</si>
  <si>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</si>
  <si>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</si>
  <si>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</si>
  <si>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</si>
  <si>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</si>
  <si>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</si>
  <si>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</si>
  <si>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</si>
  <si>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</si>
  <si>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</si>
  <si>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</si>
  <si>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</si>
  <si>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</si>
  <si>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</si>
  <si>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</si>
  <si>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</si>
  <si>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</si>
  <si>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</si>
  <si>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</si>
  <si>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</si>
  <si>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</si>
  <si>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</si>
  <si>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</si>
  <si>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</si>
  <si>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</si>
  <si>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</si>
  <si>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</si>
  <si>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</si>
  <si>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</si>
  <si>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</si>
  <si>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</si>
  <si>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</si>
  <si>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</si>
  <si>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</si>
  <si>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</si>
  <si>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</si>
  <si>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</si>
  <si>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</si>
  <si>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</si>
  <si>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</si>
  <si>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</si>
  <si>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</si>
  <si>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</si>
  <si>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</si>
  <si>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</si>
  <si>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</si>
  <si>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</si>
  <si>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</si>
  <si>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</si>
  <si>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</si>
  <si>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</si>
  <si>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</si>
  <si>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</si>
  <si>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</si>
  <si>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</si>
  <si>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</si>
  <si>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</si>
  <si>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</si>
  <si>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</si>
  <si>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</si>
  <si>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</si>
  <si>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</si>
  <si>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</si>
  <si>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</si>
  <si>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</si>
  <si>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</si>
  <si>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</si>
  <si>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</si>
  <si>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</si>
  <si>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</si>
  <si>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</si>
  <si>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</si>
  <si>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</si>
  <si>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</si>
  <si>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</si>
  <si>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</si>
  <si>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</si>
  <si>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</si>
  <si>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</si>
  <si>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</si>
  <si>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</si>
  <si>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</si>
  <si>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</si>
  <si>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</si>
  <si>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</si>
  <si>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</si>
  <si>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</si>
  <si>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</si>
  <si>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</si>
  <si>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</si>
  <si>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</si>
  <si>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</si>
  <si>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</si>
  <si>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</si>
  <si>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</si>
  <si>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</si>
  <si>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</si>
  <si>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</si>
  <si>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</si>
  <si>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</si>
  <si>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</si>
  <si>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</si>
  <si>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</si>
  <si>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</si>
  <si>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</si>
  <si>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</si>
  <si>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</si>
  <si>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</si>
  <si>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</si>
  <si>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</si>
  <si>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</si>
  <si>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</si>
  <si>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</si>
  <si>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</si>
  <si>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</si>
  <si>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</si>
  <si>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</si>
  <si>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</si>
  <si>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</si>
  <si>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</si>
  <si>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</si>
  <si>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</si>
  <si>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</si>
  <si>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</si>
  <si>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</si>
  <si>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</si>
  <si>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</si>
  <si>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</si>
  <si>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</si>
  <si>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</si>
  <si>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</si>
  <si>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</si>
  <si>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</si>
  <si>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</si>
  <si>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</si>
  <si>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</si>
  <si>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</si>
  <si>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</si>
  <si>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</si>
  <si>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</si>
  <si>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</si>
  <si>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</si>
  <si>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</si>
  <si>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</si>
  <si>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</si>
  <si>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</si>
  <si>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</si>
  <si>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</si>
  <si>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</si>
  <si>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</si>
  <si>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</si>
  <si>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</si>
  <si>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</si>
  <si>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</si>
  <si>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1511010 (с.ф.)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</si>
  <si>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</si>
  <si>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</si>
  <si>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</si>
  <si>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</si>
  <si>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</si>
  <si>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</si>
  <si>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</si>
  <si>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</si>
  <si>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</si>
  <si>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</si>
  <si>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</si>
  <si>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</si>
  <si>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</si>
  <si>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</si>
  <si>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</si>
  <si>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</si>
  <si>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</si>
  <si>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</si>
  <si>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</si>
  <si>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</si>
  <si>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</si>
  <si>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</si>
  <si>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</si>
  <si>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</si>
  <si>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</si>
  <si>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</si>
  <si>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</si>
  <si>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</si>
  <si>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</si>
  <si>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</si>
  <si>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</si>
  <si>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</si>
  <si>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</si>
  <si>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</si>
  <si>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</si>
  <si>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</si>
  <si>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</si>
  <si>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</si>
  <si>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</si>
  <si>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</si>
  <si>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</si>
  <si>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</si>
  <si>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</si>
  <si>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</si>
  <si>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</si>
  <si>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</si>
  <si>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</si>
  <si>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</si>
  <si>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</si>
  <si>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</si>
  <si>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</si>
  <si>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</si>
  <si>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</si>
  <si>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</si>
  <si>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</si>
  <si>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</si>
  <si>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</si>
  <si>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</si>
  <si>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</si>
  <si>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</si>
  <si>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</si>
  <si>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</si>
  <si>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</si>
  <si>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</si>
  <si>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</si>
  <si>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</si>
  <si>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</si>
  <si>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</si>
  <si>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</si>
  <si>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</si>
  <si>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</si>
  <si>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</si>
  <si>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</si>
  <si>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</si>
  <si>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</si>
  <si>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</si>
  <si>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</si>
  <si>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</si>
  <si>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</si>
  <si>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</si>
  <si>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</si>
  <si>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</si>
  <si>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</si>
  <si>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</si>
  <si>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</si>
  <si>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</si>
  <si>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</si>
  <si>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</si>
  <si>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</si>
  <si>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</si>
  <si>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</si>
  <si>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</si>
  <si>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</si>
  <si>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</si>
  <si>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</si>
  <si>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</si>
  <si>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</si>
  <si>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</si>
  <si>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</si>
  <si>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</si>
  <si>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</si>
  <si>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</si>
  <si>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</si>
  <si>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</si>
  <si>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</si>
  <si>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</si>
  <si>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</si>
  <si>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</si>
  <si>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</si>
  <si>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</si>
  <si>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</si>
  <si>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</si>
  <si>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</si>
  <si>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</si>
  <si>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</si>
  <si>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</si>
  <si>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</si>
  <si>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</si>
  <si>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</si>
  <si>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</si>
  <si>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</si>
  <si>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</si>
  <si>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</si>
  <si>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</si>
  <si>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</si>
  <si>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</si>
  <si>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</si>
  <si>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</si>
  <si>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</si>
  <si>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</si>
  <si>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</si>
  <si>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</si>
  <si>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</si>
  <si>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</si>
  <si>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</si>
  <si>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</si>
  <si>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</si>
  <si>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</si>
  <si>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</si>
  <si>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</si>
  <si>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</si>
  <si>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</si>
  <si>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</si>
  <si>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</si>
  <si>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</si>
  <si>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</si>
  <si>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</si>
  <si>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</si>
  <si>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</si>
  <si>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</si>
  <si>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</si>
  <si>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</si>
  <si>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</si>
  <si>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</si>
  <si>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</si>
  <si>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</si>
  <si>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</si>
  <si>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</si>
  <si>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</si>
  <si>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</si>
  <si>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</si>
  <si>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</si>
  <si>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</si>
  <si>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</si>
  <si>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</si>
  <si>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</si>
  <si>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</si>
  <si>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</si>
  <si>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</si>
  <si>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</si>
  <si>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</si>
  <si>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</si>
  <si>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</si>
  <si>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</si>
  <si>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</si>
  <si>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</si>
  <si>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</si>
  <si>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</si>
  <si>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</si>
  <si>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</si>
  <si>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</si>
  <si>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</si>
  <si>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</si>
  <si>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</si>
  <si>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</si>
  <si>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</si>
  <si>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</si>
  <si>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</si>
  <si>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251562,00)</t>
    </r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</si>
  <si>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</si>
  <si>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</si>
  <si>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</si>
  <si>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</si>
  <si>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</si>
  <si>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</si>
  <si>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t xml:space="preserve">ДК 021:2015: 45313000-3 </t>
  </si>
  <si>
    <t>Придбання канцтоварів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</si>
  <si>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</si>
  <si>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</si>
  <si>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</si>
  <si>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</si>
  <si>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</si>
  <si>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</si>
  <si>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</si>
  <si>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</si>
  <si>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</si>
  <si>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</si>
  <si>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</si>
  <si>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>Дог. № 122-09/24 від 23.09.2024 на суму 435616,24 грн. (95% - 413835,43 грн.; 5% - 21780,81 грн.)</t>
    </r>
  </si>
  <si>
    <t xml:space="preserve">Економія: 5397,02-5173,39=223,63 грн. Договір № 123-09/24 від 23.09.2024 </t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</si>
  <si>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</si>
  <si>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</si>
  <si>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</si>
  <si>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</si>
  <si>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</si>
  <si>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</si>
  <si>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</si>
  <si>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</si>
  <si>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</si>
  <si>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</si>
  <si>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</si>
  <si>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</si>
  <si>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</si>
  <si>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     </t>
    </r>
    <r>
      <rPr>
        <sz val="16"/>
        <color rgb="FFFF0000"/>
        <rFont val="Times New Roman"/>
        <family val="1"/>
        <charset val="204"/>
      </rPr>
      <t>РМР № 1927 від 26.09.2024 - 38399,00 95% -36479,05;                  5% - 1919,95)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</si>
  <si>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</si>
  <si>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</si>
  <si>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</si>
  <si>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</si>
  <si>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</si>
  <si>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</si>
  <si>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</si>
  <si>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</si>
  <si>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</si>
  <si>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</si>
  <si>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</si>
  <si>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</si>
  <si>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</si>
  <si>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</si>
  <si>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</si>
  <si>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</si>
  <si>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</si>
  <si>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</si>
  <si>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</si>
  <si>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</si>
  <si>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</si>
  <si>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</si>
  <si>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</si>
  <si>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</si>
  <si>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</si>
  <si>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</si>
  <si>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</si>
  <si>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</si>
  <si>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</si>
  <si>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Договір № 133-10/24 від 21.10.2024</t>
  </si>
  <si>
    <t>Договір № 132-10/24 від 21.10.2024</t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</si>
  <si>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</si>
  <si>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</si>
  <si>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</si>
  <si>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</si>
  <si>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</si>
  <si>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</si>
  <si>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</si>
  <si>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</si>
  <si>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</si>
  <si>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</si>
  <si>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</si>
  <si>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</si>
  <si>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Алла Крук</t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</si>
  <si>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</si>
  <si>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</si>
  <si>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</si>
  <si>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</si>
  <si>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</si>
  <si>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</si>
  <si>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</si>
  <si>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</si>
  <si>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</si>
  <si>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</si>
  <si>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</si>
  <si>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</si>
  <si>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</si>
  <si>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</si>
  <si>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</si>
  <si>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</si>
  <si>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</si>
  <si>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</si>
  <si>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</si>
  <si>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</si>
  <si>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</si>
  <si>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</si>
  <si>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</si>
  <si>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</si>
  <si>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</si>
  <si>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- 1976147,80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</si>
  <si>
    <r>
      <t xml:space="preserve">    Згідно РМР від 30.08.2024 № 1897        </t>
    </r>
    <r>
      <rPr>
        <b/>
        <sz val="16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РМР від 26.09.2024 № 1927</t>
    </r>
  </si>
  <si>
    <r>
      <t xml:space="preserve">Згідно РМР від 30.08.2024 № 1897                  </t>
    </r>
    <r>
      <rPr>
        <b/>
        <sz val="16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>.       РМР від 26.09.2024 № 1927</t>
    </r>
  </si>
  <si>
    <t>Знято кошти в сумі 3000,00 грн. відпала потреба в закупівлі</t>
  </si>
  <si>
    <t>Знято кошти в сумі 1222,00 грн. відпала потреба в закупівлі</t>
  </si>
  <si>
    <t>Знято кошти в сумі 3672,00 грн. відпала потреба в закупівлі</t>
  </si>
  <si>
    <t>Договір №142-11/24 від 13.11.2024 на суму 16000,00 грн.</t>
  </si>
  <si>
    <t xml:space="preserve">Послуги з використання програмного продукту, комплект АЛЛО PRO-доступ у електронній формі" </t>
  </si>
  <si>
    <t xml:space="preserve">Плата за послуги із страхування орендованого приміщення №85 за адресою:вул. Європейська,23  </t>
  </si>
  <si>
    <t xml:space="preserve">Плата за послуги із страхування орендованих приміщень №№24,87,88,89 за адресою:вул. Європейська,23  </t>
  </si>
  <si>
    <t xml:space="preserve">Плата за послуги із страхування орендованих приміщення №86,86а за адресою:вул. Європейська,23  </t>
  </si>
  <si>
    <t>Договір №FO-02155991-145-11-24 від 13.11.2024 на суму 350,08 грн.</t>
  </si>
  <si>
    <t>Договір №FO-02156099-143-11-24 від 13.11.2024 на суму 350,01 грн.</t>
  </si>
  <si>
    <t>Договір №FO-02156180-144-11-24 від 13.11.2024 на суму 350,02 грн.</t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</si>
  <si>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 грн.</t>
    </r>
  </si>
  <si>
    <r>
      <t xml:space="preserve">Рішення сесії ЮМР від 28.03.2024 року №1666 </t>
    </r>
    <r>
      <rPr>
        <b/>
        <sz val="16"/>
        <color theme="1"/>
        <rFont val="Times New Roman"/>
        <family val="1"/>
        <charset val="204"/>
      </rPr>
      <t>Договір №84-06/24</t>
    </r>
    <r>
      <rPr>
        <sz val="16"/>
        <color theme="1"/>
        <rFont val="Times New Roman"/>
        <family val="1"/>
        <charset val="204"/>
      </rPr>
      <t xml:space="preserve"> від 28.06.2024 року на суму 420000,00 грн. розірваний19.09.2024 року. Укладено </t>
    </r>
    <r>
      <rPr>
        <b/>
        <sz val="16"/>
        <color theme="1"/>
        <rFont val="Times New Roman"/>
        <family val="1"/>
        <charset val="204"/>
      </rPr>
      <t xml:space="preserve">Договір №141-11/24 </t>
    </r>
    <r>
      <rPr>
        <sz val="16"/>
        <color theme="1"/>
        <rFont val="Times New Roman"/>
        <family val="1"/>
        <charset val="204"/>
      </rPr>
      <t>від 12.11.2024 року на суму 414363,83 грн.</t>
    </r>
    <r>
      <rPr>
        <sz val="16"/>
        <color rgb="FFFF0000"/>
        <rFont val="Times New Roman"/>
        <family val="1"/>
        <charset val="204"/>
      </rPr>
      <t xml:space="preserve"> (Економія 450000-414363,83=35636,17 грн.)</t>
    </r>
  </si>
  <si>
    <t>Послуги з навчання. Тематика :"Складання кошторисної документації з використанням програми АВК"</t>
  </si>
  <si>
    <t>5800 -5390=410,00</t>
  </si>
  <si>
    <r>
      <rPr>
        <b/>
        <sz val="16"/>
        <rFont val="Times New Roman"/>
        <family val="1"/>
        <charset val="204"/>
      </rPr>
      <t>Договір №КС/О-22675/148-11/24</t>
    </r>
    <r>
      <rPr>
        <sz val="16"/>
        <rFont val="Times New Roman"/>
        <family val="1"/>
      </rPr>
      <t xml:space="preserve"> від 13.11.2024 на суму 5390,00 грн.</t>
    </r>
  </si>
  <si>
    <r>
      <rPr>
        <sz val="16"/>
        <color rgb="FFFF0000"/>
        <rFont val="Times New Roman"/>
        <family val="1"/>
        <charset val="204"/>
      </rPr>
      <t>Економія 64388,98-10500=53888,98 грн.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 xml:space="preserve">Договір №149-11/24 </t>
    </r>
    <r>
      <rPr>
        <sz val="16"/>
        <rFont val="Times New Roman"/>
        <family val="1"/>
      </rPr>
      <t>від 13.11.2024 року на суму 10500,00 грн.</t>
    </r>
  </si>
  <si>
    <r>
      <rPr>
        <sz val="16"/>
        <color rgb="FFFF0000"/>
        <rFont val="Times New Roman"/>
        <family val="1"/>
        <charset val="204"/>
      </rPr>
      <t xml:space="preserve">Економія коштів 174936,64- 2723,13=172213,51 </t>
    </r>
    <r>
      <rPr>
        <b/>
        <sz val="16"/>
        <rFont val="Times New Roman"/>
        <family val="1"/>
        <charset val="204"/>
      </rPr>
      <t>Договір №150-11/24</t>
    </r>
    <r>
      <rPr>
        <sz val="16"/>
        <rFont val="Times New Roman"/>
        <family val="1"/>
      </rPr>
      <t xml:space="preserve"> від 13.11.2024 на суму 2723,13 грн.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</si>
  <si>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 </t>
    </r>
    <r>
      <rPr>
        <b/>
        <sz val="16"/>
        <rFont val="Times New Roman"/>
        <family val="1"/>
        <charset val="204"/>
      </rPr>
      <t xml:space="preserve">Договір № 147-11/24 </t>
    </r>
    <r>
      <rPr>
        <sz val="16"/>
        <rFont val="Times New Roman"/>
        <family val="1"/>
      </rPr>
      <t>від 13.11.2024 сума 229844,58 (95%-218352,35,5%-11492,23)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</si>
  <si>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  <r>
      <rPr>
        <b/>
        <sz val="16"/>
        <rFont val="Times New Roman"/>
        <family val="1"/>
        <charset val="204"/>
      </rPr>
      <t>Договір №139-11/24</t>
    </r>
    <r>
      <rPr>
        <sz val="16"/>
        <rFont val="Times New Roman"/>
        <family val="1"/>
      </rPr>
      <t xml:space="preserve"> від 07.11.2024 року на суму 793039,12 грн. (95%-753387,16грн., 5%-39651,96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</si>
  <si>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 xml:space="preserve">Договір розірваний.                                            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 xml:space="preserve">договір №146-11/24 </t>
    </r>
    <r>
      <rPr>
        <sz val="16"/>
        <rFont val="Times New Roman"/>
        <family val="1"/>
        <charset val="204"/>
      </rPr>
      <t xml:space="preserve">від 13.11.2024 на суму 3300,00 грн.                       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</si>
  <si>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                        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</si>
  <si>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                  Оголошується вдруге</t>
    </r>
  </si>
  <si>
    <r>
      <t xml:space="preserve"> </t>
    </r>
    <r>
      <rPr>
        <b/>
        <sz val="16"/>
        <rFont val="Times New Roman"/>
        <family val="1"/>
        <charset val="204"/>
      </rPr>
      <t>Очікуєма вартість 2 064 988,00 грн.</t>
    </r>
    <r>
      <rPr>
        <sz val="16"/>
        <rFont val="Times New Roman"/>
        <family val="1"/>
      </rPr>
      <t xml:space="preserve"> Розпорядження КМУвід 13.08.2024 № 763-р, РМР №1927 від 26.09.2024 (субвенція -  1445491,60 грн./місцевий бюджет - 619496,40 грн.-КПКВКМБ 1511241 с.ф.)           Оголошується вдруге</t>
    </r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</si>
  <si>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 Оголошується вдруге</t>
    </r>
  </si>
  <si>
    <r>
      <t xml:space="preserve">Рішення ЮМР №1666 від 28.03.2024 року Доповнена назва напрямку                                  </t>
    </r>
    <r>
      <rPr>
        <sz val="16"/>
        <color rgb="FFFF0000"/>
        <rFont val="Times New Roman"/>
        <family val="1"/>
        <charset val="204"/>
      </rPr>
      <t>Всього 7430000,00 грн оголошується втретє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</si>
  <si>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21.11.2024</t>
    </r>
  </si>
  <si>
    <t>Придбання печаток та штампів</t>
  </si>
  <si>
    <t>Договір №153-11/24 від 21.11.2024 на суму 1890,00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</si>
  <si>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27321,76 -455=26866,76-1890=24976,76 -7471=17505,76</t>
    </r>
  </si>
  <si>
    <t>Договір №152-11/24 від 21.11.2024 на суму 7471,00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</si>
  <si>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                     Економія 35000-32411+5000-6900 = 689,00</t>
    </r>
  </si>
  <si>
    <r>
      <t xml:space="preserve">Згідно Рішення ЮМР від 28.03.2024 року №1666 та листа УБР №810 від 20.11.2024 добавлено 5000,00 грн. </t>
    </r>
    <r>
      <rPr>
        <b/>
        <sz val="16"/>
        <rFont val="Times New Roman"/>
        <family val="1"/>
        <charset val="204"/>
      </rPr>
      <t>Договір №154-11/204 від 21.11.2024 на суму 6900,00 грн.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</si>
</sst>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4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4" fontId="31" fillId="19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4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4" fontId="31" fillId="13" borderId="1" xfId="0" applyNumberFormat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left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50" fillId="0" borderId="0" xfId="0" applyFont="1" applyFill="1" applyBorder="1"/>
    <xf numFmtId="4" fontId="10" fillId="2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10" fillId="34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31" fillId="0" borderId="1" xfId="0" applyNumberFormat="1" applyFont="1" applyFill="1" applyBorder="1" applyAlignment="1">
      <alignment horizontal="center" vertical="center" wrapText="1"/>
    </xf>
    <xf numFmtId="4" fontId="10" fillId="23" borderId="1" xfId="0" applyNumberFormat="1" applyFont="1" applyFill="1" applyBorder="1" applyAlignment="1">
      <alignment horizontal="center" vertical="center" wrapText="1"/>
    </xf>
    <xf numFmtId="4" fontId="11" fillId="3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4" fontId="31" fillId="8" borderId="1" xfId="0" applyNumberFormat="1" applyFont="1" applyFill="1" applyBorder="1" applyAlignment="1">
      <alignment horizontal="center" vertical="center" wrapText="1"/>
    </xf>
    <xf numFmtId="4" fontId="23" fillId="20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4F4F8"/>
      <color rgb="FFFFCCCC"/>
      <color rgb="FF993366"/>
      <color rgb="FFCC3399"/>
      <color rgb="FFFFCCFF"/>
      <color rgb="FFBFE97B"/>
      <color rgb="FF81C4E5"/>
      <color rgb="FFCCFFFF"/>
      <color rgb="FF3C2AA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6"/>
  <sheetViews>
    <sheetView tabSelected="1" zoomScale="59" zoomScaleNormal="59" zoomScaleSheetLayoutView="70" workbookViewId="0">
      <pane xSplit="2" ySplit="6" topLeftCell="C253" activePane="bottomRight" state="frozen"/>
      <selection pane="topRight" activeCell="C1" sqref="C1"/>
      <selection pane="bottomLeft" activeCell="A7" sqref="A7"/>
      <selection pane="bottomRight" activeCell="F260" sqref="F260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06" customFormat="1" ht="37.5" customHeight="1" x14ac:dyDescent="0.3">
      <c r="A1" s="475" t="s">
        <v>517</v>
      </c>
      <c r="B1" s="475"/>
      <c r="C1" s="475"/>
      <c r="D1" s="475"/>
      <c r="E1" s="475"/>
      <c r="F1" s="475"/>
      <c r="G1" s="475"/>
      <c r="H1" s="475"/>
      <c r="I1" s="475"/>
      <c r="J1" s="475"/>
      <c r="K1" s="2"/>
    </row>
    <row r="2" spans="1:11" ht="18.600000000000001" x14ac:dyDescent="0.3">
      <c r="A2" s="473" t="s">
        <v>61</v>
      </c>
      <c r="B2" s="473"/>
      <c r="C2" s="473"/>
      <c r="D2" s="473"/>
      <c r="E2" s="473"/>
      <c r="F2" s="473"/>
      <c r="G2" s="473"/>
      <c r="H2" s="473"/>
      <c r="I2" s="473"/>
      <c r="J2" s="473"/>
      <c r="K2" s="2"/>
    </row>
    <row r="3" spans="1:11" ht="18.600000000000001" customHeight="1" x14ac:dyDescent="0.3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2"/>
    </row>
    <row r="4" spans="1:11" ht="40.5" customHeight="1" x14ac:dyDescent="0.3">
      <c r="A4" s="473"/>
      <c r="B4" s="473"/>
      <c r="C4" s="473"/>
      <c r="D4" s="473"/>
      <c r="E4" s="473"/>
      <c r="F4" s="473"/>
      <c r="G4" s="473"/>
      <c r="H4" s="473"/>
      <c r="I4" s="473"/>
      <c r="J4" s="473"/>
      <c r="K4" s="3"/>
    </row>
    <row r="5" spans="1:11" ht="9" customHeight="1" x14ac:dyDescent="0.3">
      <c r="A5" s="474"/>
      <c r="B5" s="474"/>
      <c r="C5" s="474"/>
      <c r="D5" s="474"/>
      <c r="E5" s="474"/>
      <c r="F5" s="474"/>
      <c r="G5" s="474"/>
      <c r="H5" s="474"/>
      <c r="I5" s="474"/>
      <c r="J5" s="474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62.4" x14ac:dyDescent="0.3">
      <c r="A8" s="32" t="s">
        <v>57</v>
      </c>
      <c r="B8" s="32" t="s">
        <v>46</v>
      </c>
      <c r="C8" s="33">
        <v>2210</v>
      </c>
      <c r="D8" s="33"/>
      <c r="E8" s="57"/>
      <c r="F8" s="386">
        <v>17505.759999999998</v>
      </c>
      <c r="G8" s="31" t="s">
        <v>18</v>
      </c>
      <c r="H8" s="444" t="s">
        <v>306</v>
      </c>
      <c r="I8" s="31" t="s">
        <v>520</v>
      </c>
      <c r="J8" s="18" t="s">
        <v>30</v>
      </c>
      <c r="K8" s="7"/>
    </row>
    <row r="9" spans="1:11" s="24" customFormat="1" ht="52.8" customHeight="1" x14ac:dyDescent="0.3">
      <c r="A9" s="32" t="s">
        <v>57</v>
      </c>
      <c r="B9" s="32" t="s">
        <v>391</v>
      </c>
      <c r="C9" s="33">
        <v>2210</v>
      </c>
      <c r="D9" s="33"/>
      <c r="E9" s="57"/>
      <c r="F9" s="386">
        <v>7471</v>
      </c>
      <c r="G9" s="31" t="s">
        <v>18</v>
      </c>
      <c r="H9" s="444" t="s">
        <v>306</v>
      </c>
      <c r="I9" s="31" t="s">
        <v>521</v>
      </c>
      <c r="J9" s="439" t="s">
        <v>30</v>
      </c>
      <c r="K9" s="7"/>
    </row>
    <row r="10" spans="1:11" s="24" customFormat="1" ht="72.599999999999994" customHeight="1" x14ac:dyDescent="0.3">
      <c r="A10" s="32" t="s">
        <v>57</v>
      </c>
      <c r="B10" s="32" t="s">
        <v>518</v>
      </c>
      <c r="C10" s="33">
        <v>2210</v>
      </c>
      <c r="D10" s="33"/>
      <c r="E10" s="57"/>
      <c r="F10" s="386">
        <v>1890</v>
      </c>
      <c r="G10" s="31" t="s">
        <v>18</v>
      </c>
      <c r="H10" s="444" t="s">
        <v>306</v>
      </c>
      <c r="I10" s="31" t="s">
        <v>519</v>
      </c>
      <c r="J10" s="439" t="s">
        <v>30</v>
      </c>
      <c r="K10" s="7"/>
    </row>
    <row r="11" spans="1:11" s="24" customFormat="1" ht="42" x14ac:dyDescent="0.3">
      <c r="A11" s="315" t="s">
        <v>57</v>
      </c>
      <c r="B11" s="315" t="s">
        <v>366</v>
      </c>
      <c r="C11" s="316">
        <v>2210</v>
      </c>
      <c r="D11" s="316"/>
      <c r="E11" s="316"/>
      <c r="F11" s="319">
        <v>13662.24</v>
      </c>
      <c r="G11" s="249" t="s">
        <v>18</v>
      </c>
      <c r="H11" s="249" t="s">
        <v>361</v>
      </c>
      <c r="I11" s="249" t="s">
        <v>362</v>
      </c>
      <c r="J11" s="249" t="s">
        <v>30</v>
      </c>
      <c r="K11" s="7"/>
    </row>
    <row r="12" spans="1:11" s="24" customFormat="1" ht="43.2" customHeight="1" x14ac:dyDescent="0.3">
      <c r="A12" s="70" t="s">
        <v>57</v>
      </c>
      <c r="B12" s="70" t="s">
        <v>391</v>
      </c>
      <c r="C12" s="57">
        <v>2210</v>
      </c>
      <c r="D12" s="57"/>
      <c r="E12" s="57"/>
      <c r="F12" s="330">
        <v>7016</v>
      </c>
      <c r="G12" s="18" t="s">
        <v>18</v>
      </c>
      <c r="H12" s="18" t="s">
        <v>361</v>
      </c>
      <c r="I12" s="18" t="s">
        <v>395</v>
      </c>
      <c r="J12" s="249"/>
      <c r="K12" s="7"/>
    </row>
    <row r="13" spans="1:11" ht="63" x14ac:dyDescent="0.3">
      <c r="A13" s="23" t="s">
        <v>86</v>
      </c>
      <c r="B13" s="450" t="s">
        <v>67</v>
      </c>
      <c r="C13" s="34">
        <v>2210</v>
      </c>
      <c r="D13" s="34"/>
      <c r="E13" s="59"/>
      <c r="F13" s="448">
        <v>655</v>
      </c>
      <c r="G13" s="19" t="s">
        <v>18</v>
      </c>
      <c r="H13" s="19" t="s">
        <v>373</v>
      </c>
      <c r="I13" s="19" t="s">
        <v>463</v>
      </c>
      <c r="J13" s="18" t="s">
        <v>30</v>
      </c>
      <c r="K13" s="7"/>
    </row>
    <row r="14" spans="1:11" s="24" customFormat="1" ht="80.400000000000006" customHeight="1" x14ac:dyDescent="0.3">
      <c r="A14" s="445" t="s">
        <v>466</v>
      </c>
      <c r="B14" s="449" t="s">
        <v>464</v>
      </c>
      <c r="C14" s="446">
        <v>2210</v>
      </c>
      <c r="D14" s="446"/>
      <c r="E14" s="446"/>
      <c r="F14" s="448">
        <v>7800</v>
      </c>
      <c r="G14" s="443" t="s">
        <v>18</v>
      </c>
      <c r="H14" s="443" t="s">
        <v>373</v>
      </c>
      <c r="I14" s="443" t="s">
        <v>465</v>
      </c>
      <c r="J14" s="18" t="s">
        <v>30</v>
      </c>
      <c r="K14" s="7"/>
    </row>
    <row r="15" spans="1:11" s="24" customFormat="1" ht="53.25" customHeight="1" x14ac:dyDescent="0.3">
      <c r="A15" s="70" t="s">
        <v>33</v>
      </c>
      <c r="B15" s="56" t="s">
        <v>211</v>
      </c>
      <c r="C15" s="57">
        <v>2240</v>
      </c>
      <c r="D15" s="57"/>
      <c r="E15" s="57"/>
      <c r="F15" s="330">
        <v>10000</v>
      </c>
      <c r="G15" s="18" t="s">
        <v>18</v>
      </c>
      <c r="H15" s="18" t="s">
        <v>79</v>
      </c>
      <c r="I15" s="100" t="s">
        <v>210</v>
      </c>
      <c r="J15" s="18" t="s">
        <v>30</v>
      </c>
      <c r="K15" s="7"/>
    </row>
    <row r="16" spans="1:11" s="24" customFormat="1" ht="50.25" customHeight="1" x14ac:dyDescent="0.3">
      <c r="A16" s="70" t="s">
        <v>33</v>
      </c>
      <c r="B16" s="56" t="s">
        <v>35</v>
      </c>
      <c r="C16" s="57">
        <v>2240</v>
      </c>
      <c r="D16" s="57"/>
      <c r="E16" s="57"/>
      <c r="F16" s="330">
        <v>11300</v>
      </c>
      <c r="G16" s="18" t="s">
        <v>18</v>
      </c>
      <c r="H16" s="18" t="s">
        <v>79</v>
      </c>
      <c r="I16" s="18" t="s">
        <v>209</v>
      </c>
      <c r="J16" s="18" t="s">
        <v>30</v>
      </c>
      <c r="K16" s="7"/>
    </row>
    <row r="17" spans="1:12" s="24" customFormat="1" ht="69" customHeight="1" x14ac:dyDescent="0.3">
      <c r="A17" s="440" t="s">
        <v>60</v>
      </c>
      <c r="B17" s="70" t="s">
        <v>495</v>
      </c>
      <c r="C17" s="57">
        <v>2240</v>
      </c>
      <c r="D17" s="57"/>
      <c r="E17" s="57"/>
      <c r="F17" s="466">
        <v>16000</v>
      </c>
      <c r="G17" s="439" t="s">
        <v>18</v>
      </c>
      <c r="H17" s="439" t="s">
        <v>306</v>
      </c>
      <c r="I17" s="439" t="s">
        <v>494</v>
      </c>
      <c r="J17" s="439" t="s">
        <v>30</v>
      </c>
      <c r="K17" s="7"/>
    </row>
    <row r="18" spans="1:12" s="24" customFormat="1" ht="89.4" customHeight="1" x14ac:dyDescent="0.3">
      <c r="A18" s="58" t="s">
        <v>60</v>
      </c>
      <c r="B18" s="449" t="s">
        <v>472</v>
      </c>
      <c r="C18" s="57">
        <v>2240</v>
      </c>
      <c r="D18" s="57"/>
      <c r="E18" s="57"/>
      <c r="F18" s="447">
        <v>4800</v>
      </c>
      <c r="G18" s="18" t="s">
        <v>18</v>
      </c>
      <c r="H18" s="18" t="s">
        <v>373</v>
      </c>
      <c r="I18" s="18" t="s">
        <v>473</v>
      </c>
      <c r="J18" s="18" t="s">
        <v>30</v>
      </c>
      <c r="K18" s="7"/>
    </row>
    <row r="19" spans="1:12" s="24" customFormat="1" ht="105.6" customHeight="1" x14ac:dyDescent="0.3">
      <c r="A19" s="58" t="s">
        <v>60</v>
      </c>
      <c r="B19" s="449" t="s">
        <v>468</v>
      </c>
      <c r="C19" s="57">
        <v>2240</v>
      </c>
      <c r="D19" s="57"/>
      <c r="E19" s="57"/>
      <c r="F19" s="447">
        <v>10536</v>
      </c>
      <c r="G19" s="18" t="s">
        <v>18</v>
      </c>
      <c r="H19" s="18" t="s">
        <v>373</v>
      </c>
      <c r="I19" s="18" t="s">
        <v>469</v>
      </c>
      <c r="J19" s="18" t="s">
        <v>30</v>
      </c>
      <c r="K19" s="7"/>
    </row>
    <row r="20" spans="1:12" s="24" customFormat="1" ht="89.4" customHeight="1" x14ac:dyDescent="0.3">
      <c r="A20" s="438" t="s">
        <v>467</v>
      </c>
      <c r="B20" s="449" t="s">
        <v>471</v>
      </c>
      <c r="C20" s="57">
        <v>2240</v>
      </c>
      <c r="D20" s="57"/>
      <c r="E20" s="57"/>
      <c r="F20" s="447">
        <v>9240</v>
      </c>
      <c r="G20" s="18" t="s">
        <v>18</v>
      </c>
      <c r="H20" s="18" t="s">
        <v>373</v>
      </c>
      <c r="I20" s="18" t="s">
        <v>470</v>
      </c>
      <c r="J20" s="18" t="s">
        <v>30</v>
      </c>
      <c r="K20" s="7"/>
    </row>
    <row r="21" spans="1:12" s="24" customFormat="1" ht="82.5" customHeight="1" x14ac:dyDescent="0.3">
      <c r="A21" s="70" t="s">
        <v>84</v>
      </c>
      <c r="B21" s="56" t="s">
        <v>68</v>
      </c>
      <c r="C21" s="57">
        <v>2240</v>
      </c>
      <c r="D21" s="57"/>
      <c r="E21" s="57"/>
      <c r="F21" s="330">
        <v>11222</v>
      </c>
      <c r="G21" s="18" t="s">
        <v>18</v>
      </c>
      <c r="H21" s="18" t="s">
        <v>80</v>
      </c>
      <c r="I21" s="31" t="s">
        <v>253</v>
      </c>
      <c r="J21" s="18" t="s">
        <v>30</v>
      </c>
      <c r="K21" s="7"/>
    </row>
    <row r="22" spans="1:12" ht="42" x14ac:dyDescent="0.3">
      <c r="A22" s="70" t="s">
        <v>44</v>
      </c>
      <c r="B22" s="56" t="s">
        <v>36</v>
      </c>
      <c r="C22" s="57">
        <v>2240</v>
      </c>
      <c r="D22" s="57"/>
      <c r="E22" s="57"/>
      <c r="F22" s="330">
        <v>0</v>
      </c>
      <c r="G22" s="439" t="s">
        <v>18</v>
      </c>
      <c r="H22" s="439" t="s">
        <v>306</v>
      </c>
      <c r="I22" s="388" t="s">
        <v>491</v>
      </c>
      <c r="J22" s="18" t="s">
        <v>30</v>
      </c>
      <c r="K22" s="317"/>
      <c r="L22">
        <v>13662.24</v>
      </c>
    </row>
    <row r="23" spans="1:12" ht="84" x14ac:dyDescent="0.3">
      <c r="A23" s="95" t="s">
        <v>22</v>
      </c>
      <c r="B23" s="95" t="s">
        <v>50</v>
      </c>
      <c r="C23" s="96">
        <v>2240</v>
      </c>
      <c r="D23" s="96"/>
      <c r="E23" s="96"/>
      <c r="F23" s="331">
        <v>1037</v>
      </c>
      <c r="G23" s="97" t="s">
        <v>18</v>
      </c>
      <c r="H23" s="97" t="s">
        <v>66</v>
      </c>
      <c r="I23" s="97" t="s">
        <v>102</v>
      </c>
      <c r="J23" s="18" t="s">
        <v>30</v>
      </c>
      <c r="K23" s="8"/>
    </row>
    <row r="24" spans="1:12" s="24" customFormat="1" ht="84" x14ac:dyDescent="0.3">
      <c r="A24" s="98" t="s">
        <v>22</v>
      </c>
      <c r="B24" s="98" t="s">
        <v>50</v>
      </c>
      <c r="C24" s="99">
        <v>2240</v>
      </c>
      <c r="D24" s="99"/>
      <c r="E24" s="99"/>
      <c r="F24" s="332">
        <v>22000</v>
      </c>
      <c r="G24" s="100" t="s">
        <v>18</v>
      </c>
      <c r="H24" s="100" t="s">
        <v>66</v>
      </c>
      <c r="I24" s="100" t="s">
        <v>101</v>
      </c>
      <c r="J24" s="100" t="s">
        <v>30</v>
      </c>
      <c r="K24" s="8"/>
    </row>
    <row r="25" spans="1:12" s="24" customFormat="1" ht="42" x14ac:dyDescent="0.3">
      <c r="A25" s="56" t="s">
        <v>85</v>
      </c>
      <c r="B25" s="56" t="s">
        <v>69</v>
      </c>
      <c r="C25" s="57">
        <v>2240</v>
      </c>
      <c r="D25" s="57"/>
      <c r="E25" s="57"/>
      <c r="F25" s="330">
        <v>5760</v>
      </c>
      <c r="G25" s="31" t="s">
        <v>18</v>
      </c>
      <c r="H25" s="31" t="s">
        <v>66</v>
      </c>
      <c r="I25" s="31"/>
      <c r="J25" s="18" t="s">
        <v>30</v>
      </c>
      <c r="K25" s="8"/>
    </row>
    <row r="26" spans="1:12" ht="69.75" customHeight="1" x14ac:dyDescent="0.3">
      <c r="A26" s="56" t="s">
        <v>58</v>
      </c>
      <c r="B26" s="56" t="s">
        <v>263</v>
      </c>
      <c r="C26" s="57">
        <v>2240</v>
      </c>
      <c r="D26" s="57"/>
      <c r="E26" s="57"/>
      <c r="F26" s="330">
        <v>1386</v>
      </c>
      <c r="G26" s="439" t="s">
        <v>18</v>
      </c>
      <c r="H26" s="439" t="s">
        <v>80</v>
      </c>
      <c r="I26" s="439" t="s">
        <v>265</v>
      </c>
      <c r="J26" s="439" t="s">
        <v>30</v>
      </c>
      <c r="K26" s="8"/>
    </row>
    <row r="27" spans="1:12" s="24" customFormat="1" ht="63" customHeight="1" x14ac:dyDescent="0.3">
      <c r="A27" s="56" t="s">
        <v>58</v>
      </c>
      <c r="B27" s="362" t="s">
        <v>266</v>
      </c>
      <c r="C27" s="57">
        <v>2240</v>
      </c>
      <c r="D27" s="57"/>
      <c r="E27" s="57"/>
      <c r="F27" s="330">
        <v>2820</v>
      </c>
      <c r="G27" s="439" t="s">
        <v>18</v>
      </c>
      <c r="H27" s="439" t="s">
        <v>80</v>
      </c>
      <c r="I27" s="439" t="s">
        <v>264</v>
      </c>
      <c r="J27" s="439" t="s">
        <v>30</v>
      </c>
      <c r="K27" s="8"/>
    </row>
    <row r="28" spans="1:12" s="24" customFormat="1" ht="63" customHeight="1" x14ac:dyDescent="0.3">
      <c r="A28" s="56" t="s">
        <v>58</v>
      </c>
      <c r="B28" s="56" t="s">
        <v>263</v>
      </c>
      <c r="C28" s="57">
        <v>2240</v>
      </c>
      <c r="D28" s="57"/>
      <c r="E28" s="57"/>
      <c r="F28" s="330">
        <v>462</v>
      </c>
      <c r="G28" s="18" t="s">
        <v>18</v>
      </c>
      <c r="H28" s="18" t="s">
        <v>361</v>
      </c>
      <c r="I28" s="18" t="s">
        <v>393</v>
      </c>
      <c r="J28" s="18" t="s">
        <v>30</v>
      </c>
      <c r="K28" s="8"/>
    </row>
    <row r="29" spans="1:12" s="24" customFormat="1" ht="63" customHeight="1" x14ac:dyDescent="0.3">
      <c r="A29" s="56" t="s">
        <v>58</v>
      </c>
      <c r="B29" s="362" t="s">
        <v>266</v>
      </c>
      <c r="C29" s="57">
        <v>2240</v>
      </c>
      <c r="D29" s="57"/>
      <c r="E29" s="57"/>
      <c r="F29" s="330">
        <v>244</v>
      </c>
      <c r="G29" s="18" t="s">
        <v>18</v>
      </c>
      <c r="H29" s="18" t="s">
        <v>361</v>
      </c>
      <c r="I29" s="18" t="s">
        <v>394</v>
      </c>
      <c r="J29" s="18" t="s">
        <v>30</v>
      </c>
      <c r="K29" s="8"/>
    </row>
    <row r="30" spans="1:12" ht="132" customHeight="1" x14ac:dyDescent="0.3">
      <c r="A30" s="56" t="s">
        <v>59</v>
      </c>
      <c r="B30" s="56" t="s">
        <v>70</v>
      </c>
      <c r="C30" s="57">
        <v>2240</v>
      </c>
      <c r="D30" s="57"/>
      <c r="E30" s="57"/>
      <c r="F30" s="330">
        <v>3420</v>
      </c>
      <c r="G30" s="18" t="s">
        <v>18</v>
      </c>
      <c r="H30" s="18" t="s">
        <v>81</v>
      </c>
      <c r="I30" s="31" t="s">
        <v>274</v>
      </c>
      <c r="J30" s="18" t="s">
        <v>30</v>
      </c>
      <c r="K30" s="8"/>
    </row>
    <row r="31" spans="1:12" s="24" customFormat="1" ht="128.25" customHeight="1" x14ac:dyDescent="0.3">
      <c r="A31" s="56" t="s">
        <v>59</v>
      </c>
      <c r="B31" s="56" t="s">
        <v>70</v>
      </c>
      <c r="C31" s="57">
        <v>2240</v>
      </c>
      <c r="D31" s="57"/>
      <c r="E31" s="57"/>
      <c r="F31" s="330">
        <v>0</v>
      </c>
      <c r="G31" s="18" t="s">
        <v>18</v>
      </c>
      <c r="H31" s="18" t="s">
        <v>361</v>
      </c>
      <c r="I31" s="18" t="s">
        <v>392</v>
      </c>
      <c r="J31" s="18" t="s">
        <v>30</v>
      </c>
      <c r="K31" s="8"/>
    </row>
    <row r="32" spans="1:12" s="24" customFormat="1" ht="63" x14ac:dyDescent="0.3">
      <c r="A32" s="158" t="s">
        <v>32</v>
      </c>
      <c r="B32" s="158" t="s">
        <v>71</v>
      </c>
      <c r="C32" s="159">
        <v>2240</v>
      </c>
      <c r="D32" s="160"/>
      <c r="E32" s="160"/>
      <c r="F32" s="334">
        <v>1207.42</v>
      </c>
      <c r="G32" s="161" t="s">
        <v>18</v>
      </c>
      <c r="H32" s="161" t="s">
        <v>74</v>
      </c>
      <c r="I32" s="161" t="s">
        <v>175</v>
      </c>
      <c r="J32" s="161" t="s">
        <v>30</v>
      </c>
      <c r="K32" s="8"/>
    </row>
    <row r="33" spans="1:11" s="24" customFormat="1" ht="70.5" customHeight="1" x14ac:dyDescent="0.3">
      <c r="A33" s="158" t="s">
        <v>32</v>
      </c>
      <c r="B33" s="158" t="s">
        <v>176</v>
      </c>
      <c r="C33" s="159">
        <v>2240</v>
      </c>
      <c r="D33" s="160"/>
      <c r="E33" s="160"/>
      <c r="F33" s="334">
        <v>798.72</v>
      </c>
      <c r="G33" s="161" t="s">
        <v>18</v>
      </c>
      <c r="H33" s="161" t="s">
        <v>74</v>
      </c>
      <c r="I33" s="161" t="s">
        <v>174</v>
      </c>
      <c r="J33" s="161" t="s">
        <v>30</v>
      </c>
      <c r="K33" s="8"/>
    </row>
    <row r="34" spans="1:11" s="24" customFormat="1" ht="63" x14ac:dyDescent="0.3">
      <c r="A34" s="124" t="s">
        <v>32</v>
      </c>
      <c r="B34" s="124" t="s">
        <v>105</v>
      </c>
      <c r="C34" s="125">
        <v>2240</v>
      </c>
      <c r="D34" s="125"/>
      <c r="E34" s="125"/>
      <c r="F34" s="335">
        <v>4276.8599999999997</v>
      </c>
      <c r="G34" s="127" t="s">
        <v>18</v>
      </c>
      <c r="H34" s="127" t="s">
        <v>66</v>
      </c>
      <c r="I34" s="127" t="s">
        <v>106</v>
      </c>
      <c r="J34" s="127" t="s">
        <v>30</v>
      </c>
      <c r="K34" s="8"/>
    </row>
    <row r="35" spans="1:11" s="24" customFormat="1" ht="63" x14ac:dyDescent="0.3">
      <c r="A35" s="124" t="s">
        <v>32</v>
      </c>
      <c r="B35" s="124" t="s">
        <v>104</v>
      </c>
      <c r="C35" s="125">
        <v>2240</v>
      </c>
      <c r="D35" s="126"/>
      <c r="E35" s="126"/>
      <c r="F35" s="335">
        <v>1717</v>
      </c>
      <c r="G35" s="127" t="s">
        <v>18</v>
      </c>
      <c r="H35" s="127" t="s">
        <v>66</v>
      </c>
      <c r="I35" s="127" t="s">
        <v>107</v>
      </c>
      <c r="J35" s="127" t="s">
        <v>30</v>
      </c>
      <c r="K35" s="8"/>
    </row>
    <row r="36" spans="1:11" ht="63" x14ac:dyDescent="0.3">
      <c r="A36" s="56" t="s">
        <v>24</v>
      </c>
      <c r="B36" s="56" t="s">
        <v>25</v>
      </c>
      <c r="C36" s="57">
        <v>2240</v>
      </c>
      <c r="D36" s="57"/>
      <c r="E36" s="57"/>
      <c r="F36" s="330">
        <v>0</v>
      </c>
      <c r="G36" s="439" t="s">
        <v>18</v>
      </c>
      <c r="H36" s="439" t="s">
        <v>361</v>
      </c>
      <c r="I36" s="388" t="s">
        <v>492</v>
      </c>
      <c r="J36" s="18" t="s">
        <v>30</v>
      </c>
      <c r="K36" s="8"/>
    </row>
    <row r="37" spans="1:11" ht="63" x14ac:dyDescent="0.3">
      <c r="A37" s="23" t="s">
        <v>43</v>
      </c>
      <c r="B37" s="58" t="s">
        <v>141</v>
      </c>
      <c r="C37" s="59">
        <v>2240</v>
      </c>
      <c r="D37" s="59"/>
      <c r="E37" s="59"/>
      <c r="F37" s="329">
        <v>4500</v>
      </c>
      <c r="G37" s="35" t="s">
        <v>18</v>
      </c>
      <c r="H37" s="35" t="s">
        <v>73</v>
      </c>
      <c r="I37" s="35" t="s">
        <v>148</v>
      </c>
      <c r="J37" s="35" t="s">
        <v>30</v>
      </c>
      <c r="K37" s="8"/>
    </row>
    <row r="38" spans="1:11" s="24" customFormat="1" ht="87.75" customHeight="1" x14ac:dyDescent="0.3">
      <c r="A38" s="440" t="s">
        <v>43</v>
      </c>
      <c r="B38" s="440" t="s">
        <v>37</v>
      </c>
      <c r="C38" s="59">
        <v>2240</v>
      </c>
      <c r="D38" s="59"/>
      <c r="E38" s="59"/>
      <c r="F38" s="467">
        <v>0</v>
      </c>
      <c r="G38" s="35" t="s">
        <v>18</v>
      </c>
      <c r="H38" s="35" t="s">
        <v>306</v>
      </c>
      <c r="I38" s="388" t="s">
        <v>493</v>
      </c>
      <c r="J38" s="35" t="s">
        <v>30</v>
      </c>
      <c r="K38" s="8"/>
    </row>
    <row r="39" spans="1:11" ht="105" x14ac:dyDescent="0.3">
      <c r="A39" s="23" t="s">
        <v>23</v>
      </c>
      <c r="B39" s="56" t="s">
        <v>297</v>
      </c>
      <c r="C39" s="57">
        <v>2240</v>
      </c>
      <c r="D39" s="57"/>
      <c r="E39" s="57"/>
      <c r="F39" s="330">
        <v>462</v>
      </c>
      <c r="G39" s="18" t="s">
        <v>18</v>
      </c>
      <c r="H39" s="18" t="s">
        <v>81</v>
      </c>
      <c r="I39" s="35" t="s">
        <v>299</v>
      </c>
      <c r="J39" s="35" t="s">
        <v>30</v>
      </c>
      <c r="K39" s="8"/>
    </row>
    <row r="40" spans="1:11" s="24" customFormat="1" ht="53.25" customHeight="1" x14ac:dyDescent="0.3">
      <c r="A40" s="23" t="s">
        <v>23</v>
      </c>
      <c r="B40" s="56" t="s">
        <v>298</v>
      </c>
      <c r="C40" s="57">
        <v>2240</v>
      </c>
      <c r="D40" s="57"/>
      <c r="E40" s="57"/>
      <c r="F40" s="330">
        <v>580</v>
      </c>
      <c r="G40" s="18" t="s">
        <v>18</v>
      </c>
      <c r="H40" s="18" t="s">
        <v>81</v>
      </c>
      <c r="I40" s="35" t="s">
        <v>300</v>
      </c>
      <c r="J40" s="35" t="s">
        <v>30</v>
      </c>
      <c r="K40" s="8"/>
    </row>
    <row r="41" spans="1:11" ht="53.25" customHeight="1" x14ac:dyDescent="0.3">
      <c r="A41" s="56" t="s">
        <v>49</v>
      </c>
      <c r="B41" s="56" t="s">
        <v>87</v>
      </c>
      <c r="C41" s="57">
        <v>2240</v>
      </c>
      <c r="D41" s="57"/>
      <c r="E41" s="57"/>
      <c r="F41" s="466">
        <v>67.89</v>
      </c>
      <c r="G41" s="439" t="s">
        <v>18</v>
      </c>
      <c r="H41" s="439" t="s">
        <v>306</v>
      </c>
      <c r="I41" s="439"/>
      <c r="J41" s="18" t="s">
        <v>30</v>
      </c>
      <c r="K41" s="8"/>
    </row>
    <row r="42" spans="1:11" s="24" customFormat="1" ht="81" customHeight="1" x14ac:dyDescent="0.3">
      <c r="A42" s="56" t="s">
        <v>49</v>
      </c>
      <c r="B42" s="56" t="s">
        <v>496</v>
      </c>
      <c r="C42" s="57">
        <v>2240</v>
      </c>
      <c r="D42" s="57"/>
      <c r="E42" s="57"/>
      <c r="F42" s="466">
        <v>350.08</v>
      </c>
      <c r="G42" s="439" t="s">
        <v>18</v>
      </c>
      <c r="H42" s="439" t="s">
        <v>306</v>
      </c>
      <c r="I42" s="439" t="s">
        <v>499</v>
      </c>
      <c r="J42" s="439" t="s">
        <v>30</v>
      </c>
      <c r="K42" s="8"/>
    </row>
    <row r="43" spans="1:11" s="24" customFormat="1" ht="77.400000000000006" customHeight="1" x14ac:dyDescent="0.3">
      <c r="A43" s="56" t="s">
        <v>49</v>
      </c>
      <c r="B43" s="56" t="s">
        <v>497</v>
      </c>
      <c r="C43" s="57">
        <v>2240</v>
      </c>
      <c r="D43" s="57"/>
      <c r="E43" s="57"/>
      <c r="F43" s="466">
        <v>350.01</v>
      </c>
      <c r="G43" s="439" t="s">
        <v>18</v>
      </c>
      <c r="H43" s="439" t="s">
        <v>306</v>
      </c>
      <c r="I43" s="439" t="s">
        <v>500</v>
      </c>
      <c r="J43" s="439" t="s">
        <v>30</v>
      </c>
      <c r="K43" s="8"/>
    </row>
    <row r="44" spans="1:11" s="24" customFormat="1" ht="77.400000000000006" customHeight="1" x14ac:dyDescent="0.3">
      <c r="A44" s="56" t="s">
        <v>49</v>
      </c>
      <c r="B44" s="56" t="s">
        <v>498</v>
      </c>
      <c r="C44" s="57">
        <v>2240</v>
      </c>
      <c r="D44" s="57"/>
      <c r="E44" s="57"/>
      <c r="F44" s="466">
        <v>350.02</v>
      </c>
      <c r="G44" s="439" t="s">
        <v>18</v>
      </c>
      <c r="H44" s="439" t="s">
        <v>306</v>
      </c>
      <c r="I44" s="439" t="s">
        <v>501</v>
      </c>
      <c r="J44" s="439" t="s">
        <v>30</v>
      </c>
      <c r="K44" s="8"/>
    </row>
    <row r="45" spans="1:11" s="258" customFormat="1" ht="95.25" customHeight="1" x14ac:dyDescent="0.3">
      <c r="A45" s="56" t="s">
        <v>53</v>
      </c>
      <c r="B45" s="56" t="s">
        <v>97</v>
      </c>
      <c r="C45" s="57">
        <v>2240</v>
      </c>
      <c r="D45" s="57"/>
      <c r="E45" s="57"/>
      <c r="F45" s="330">
        <v>59870.16</v>
      </c>
      <c r="G45" s="439" t="s">
        <v>18</v>
      </c>
      <c r="H45" s="439" t="s">
        <v>66</v>
      </c>
      <c r="I45" s="439" t="s">
        <v>98</v>
      </c>
      <c r="J45" s="439" t="s">
        <v>30</v>
      </c>
      <c r="K45" s="468"/>
    </row>
    <row r="46" spans="1:11" s="258" customFormat="1" ht="96" customHeight="1" x14ac:dyDescent="0.3">
      <c r="A46" s="56" t="s">
        <v>53</v>
      </c>
      <c r="B46" s="56" t="s">
        <v>97</v>
      </c>
      <c r="C46" s="57">
        <v>2240</v>
      </c>
      <c r="D46" s="57"/>
      <c r="E46" s="57"/>
      <c r="F46" s="330">
        <v>8083.1</v>
      </c>
      <c r="G46" s="439" t="s">
        <v>18</v>
      </c>
      <c r="H46" s="439" t="s">
        <v>74</v>
      </c>
      <c r="I46" s="439" t="s">
        <v>181</v>
      </c>
      <c r="J46" s="439" t="s">
        <v>30</v>
      </c>
      <c r="K46" s="468"/>
    </row>
    <row r="47" spans="1:11" s="24" customFormat="1" ht="84" x14ac:dyDescent="0.3">
      <c r="A47" s="188" t="s">
        <v>53</v>
      </c>
      <c r="B47" s="188" t="s">
        <v>97</v>
      </c>
      <c r="C47" s="189">
        <v>2240</v>
      </c>
      <c r="D47" s="86"/>
      <c r="E47" s="86"/>
      <c r="F47" s="337">
        <v>4009.42</v>
      </c>
      <c r="G47" s="87" t="s">
        <v>18</v>
      </c>
      <c r="H47" s="87" t="s">
        <v>76</v>
      </c>
      <c r="I47" s="87" t="s">
        <v>203</v>
      </c>
      <c r="J47" s="87" t="s">
        <v>30</v>
      </c>
      <c r="K47" s="8"/>
    </row>
    <row r="48" spans="1:11" s="24" customFormat="1" ht="84" x14ac:dyDescent="0.3">
      <c r="A48" s="95" t="s">
        <v>53</v>
      </c>
      <c r="B48" s="95" t="s">
        <v>97</v>
      </c>
      <c r="C48" s="96">
        <v>2240</v>
      </c>
      <c r="D48" s="96"/>
      <c r="E48" s="96"/>
      <c r="F48" s="331">
        <v>5998.32</v>
      </c>
      <c r="G48" s="97" t="s">
        <v>18</v>
      </c>
      <c r="H48" s="97" t="s">
        <v>76</v>
      </c>
      <c r="I48" s="97" t="s">
        <v>204</v>
      </c>
      <c r="J48" s="87" t="s">
        <v>30</v>
      </c>
      <c r="K48" s="8"/>
    </row>
    <row r="49" spans="1:11" s="24" customFormat="1" ht="103.95" customHeight="1" x14ac:dyDescent="0.3">
      <c r="A49" s="56" t="s">
        <v>48</v>
      </c>
      <c r="B49" s="157" t="s">
        <v>171</v>
      </c>
      <c r="C49" s="57">
        <v>2240</v>
      </c>
      <c r="D49" s="57"/>
      <c r="E49" s="57"/>
      <c r="F49" s="330">
        <v>2000</v>
      </c>
      <c r="G49" s="18" t="s">
        <v>18</v>
      </c>
      <c r="H49" s="18" t="s">
        <v>74</v>
      </c>
      <c r="I49" s="18" t="s">
        <v>170</v>
      </c>
      <c r="J49" s="18" t="s">
        <v>30</v>
      </c>
      <c r="K49" s="8"/>
    </row>
    <row r="50" spans="1:11" ht="42" x14ac:dyDescent="0.3">
      <c r="A50" s="91" t="s">
        <v>26</v>
      </c>
      <c r="B50" s="88" t="s">
        <v>96</v>
      </c>
      <c r="C50" s="89">
        <v>2271</v>
      </c>
      <c r="D50" s="89"/>
      <c r="E50" s="89"/>
      <c r="F50" s="336">
        <v>15692.82</v>
      </c>
      <c r="G50" s="90" t="s">
        <v>18</v>
      </c>
      <c r="H50" s="90" t="s">
        <v>66</v>
      </c>
      <c r="I50" s="90" t="s">
        <v>99</v>
      </c>
      <c r="J50" s="92" t="s">
        <v>30</v>
      </c>
      <c r="K50" s="8"/>
    </row>
    <row r="51" spans="1:11" s="24" customFormat="1" ht="42" x14ac:dyDescent="0.3">
      <c r="A51" s="93" t="s">
        <v>26</v>
      </c>
      <c r="B51" s="93" t="s">
        <v>38</v>
      </c>
      <c r="C51" s="123">
        <v>2271</v>
      </c>
      <c r="D51" s="123"/>
      <c r="E51" s="123"/>
      <c r="F51" s="338">
        <v>3621.42</v>
      </c>
      <c r="G51" s="87" t="s">
        <v>18</v>
      </c>
      <c r="H51" s="87" t="s">
        <v>73</v>
      </c>
      <c r="I51" s="87" t="s">
        <v>166</v>
      </c>
      <c r="J51" s="94" t="s">
        <v>30</v>
      </c>
      <c r="K51" s="8"/>
    </row>
    <row r="52" spans="1:11" s="24" customFormat="1" ht="42" x14ac:dyDescent="0.3">
      <c r="A52" s="93" t="s">
        <v>26</v>
      </c>
      <c r="B52" s="93" t="s">
        <v>38</v>
      </c>
      <c r="C52" s="123">
        <v>2271</v>
      </c>
      <c r="D52" s="123"/>
      <c r="E52" s="123"/>
      <c r="F52" s="338">
        <v>915.76</v>
      </c>
      <c r="G52" s="87" t="s">
        <v>18</v>
      </c>
      <c r="H52" s="87" t="s">
        <v>73</v>
      </c>
      <c r="I52" s="87" t="s">
        <v>165</v>
      </c>
      <c r="J52" s="94" t="s">
        <v>30</v>
      </c>
      <c r="K52" s="8"/>
    </row>
    <row r="53" spans="1:11" ht="71.400000000000006" customHeight="1" x14ac:dyDescent="0.4">
      <c r="A53" s="98" t="s">
        <v>47</v>
      </c>
      <c r="B53" s="98" t="s">
        <v>51</v>
      </c>
      <c r="C53" s="99">
        <v>2272</v>
      </c>
      <c r="D53" s="99"/>
      <c r="E53" s="99"/>
      <c r="F53" s="332">
        <v>4471</v>
      </c>
      <c r="G53" s="100" t="s">
        <v>18</v>
      </c>
      <c r="H53" s="100" t="s">
        <v>66</v>
      </c>
      <c r="I53" s="101" t="s">
        <v>103</v>
      </c>
      <c r="J53" s="100" t="s">
        <v>30</v>
      </c>
      <c r="K53" s="8"/>
    </row>
    <row r="54" spans="1:11" s="24" customFormat="1" ht="75.75" customHeight="1" x14ac:dyDescent="0.3">
      <c r="A54" s="56" t="s">
        <v>47</v>
      </c>
      <c r="B54" s="56" t="s">
        <v>51</v>
      </c>
      <c r="C54" s="57">
        <v>2272</v>
      </c>
      <c r="D54" s="57"/>
      <c r="E54" s="57"/>
      <c r="F54" s="399">
        <f>3000-F55</f>
        <v>2142.44</v>
      </c>
      <c r="G54" s="18" t="s">
        <v>18</v>
      </c>
      <c r="H54" s="18" t="s">
        <v>76</v>
      </c>
      <c r="I54" s="128" t="s">
        <v>425</v>
      </c>
      <c r="J54" s="18" t="s">
        <v>30</v>
      </c>
      <c r="K54" s="8"/>
    </row>
    <row r="55" spans="1:11" s="24" customFormat="1" ht="73.5" customHeight="1" x14ac:dyDescent="0.3">
      <c r="A55" s="384" t="s">
        <v>47</v>
      </c>
      <c r="B55" s="384" t="s">
        <v>51</v>
      </c>
      <c r="C55" s="401">
        <v>2272</v>
      </c>
      <c r="D55" s="401"/>
      <c r="E55" s="401"/>
      <c r="F55" s="399">
        <f>3000-2142.44</f>
        <v>857.56</v>
      </c>
      <c r="G55" s="388" t="s">
        <v>18</v>
      </c>
      <c r="H55" s="388" t="s">
        <v>373</v>
      </c>
      <c r="I55" s="400" t="s">
        <v>426</v>
      </c>
      <c r="J55" s="388" t="s">
        <v>30</v>
      </c>
      <c r="K55" s="8"/>
    </row>
    <row r="56" spans="1:11" ht="42" x14ac:dyDescent="0.3">
      <c r="A56" s="82" t="s">
        <v>27</v>
      </c>
      <c r="B56" s="82" t="s">
        <v>92</v>
      </c>
      <c r="C56" s="83">
        <v>2273</v>
      </c>
      <c r="D56" s="83"/>
      <c r="E56" s="83"/>
      <c r="F56" s="339">
        <v>28527</v>
      </c>
      <c r="G56" s="84" t="s">
        <v>18</v>
      </c>
      <c r="H56" s="84" t="s">
        <v>66</v>
      </c>
      <c r="I56" s="84" t="s">
        <v>89</v>
      </c>
      <c r="J56" s="84" t="s">
        <v>30</v>
      </c>
      <c r="K56" s="8"/>
    </row>
    <row r="57" spans="1:11" ht="42" x14ac:dyDescent="0.3">
      <c r="A57" s="88" t="s">
        <v>28</v>
      </c>
      <c r="B57" s="88" t="s">
        <v>93</v>
      </c>
      <c r="C57" s="89">
        <v>2273</v>
      </c>
      <c r="D57" s="89"/>
      <c r="E57" s="89"/>
      <c r="F57" s="336">
        <v>9000</v>
      </c>
      <c r="G57" s="90" t="s">
        <v>18</v>
      </c>
      <c r="H57" s="90" t="s">
        <v>66</v>
      </c>
      <c r="I57" s="90" t="s">
        <v>90</v>
      </c>
      <c r="J57" s="90" t="s">
        <v>30</v>
      </c>
      <c r="K57" s="8"/>
    </row>
    <row r="58" spans="1:11" s="24" customFormat="1" ht="42" x14ac:dyDescent="0.3">
      <c r="A58" s="85" t="s">
        <v>28</v>
      </c>
      <c r="B58" s="85" t="s">
        <v>93</v>
      </c>
      <c r="C58" s="86">
        <v>2273</v>
      </c>
      <c r="D58" s="86"/>
      <c r="E58" s="86"/>
      <c r="F58" s="337">
        <v>2028</v>
      </c>
      <c r="G58" s="87" t="s">
        <v>18</v>
      </c>
      <c r="H58" s="87" t="s">
        <v>66</v>
      </c>
      <c r="I58" s="87" t="s">
        <v>91</v>
      </c>
      <c r="J58" s="87" t="s">
        <v>30</v>
      </c>
      <c r="K58" s="8"/>
    </row>
    <row r="59" spans="1:11" s="24" customFormat="1" ht="42" x14ac:dyDescent="0.3">
      <c r="A59" s="88" t="s">
        <v>29</v>
      </c>
      <c r="B59" s="88" t="s">
        <v>95</v>
      </c>
      <c r="C59" s="89">
        <v>2275</v>
      </c>
      <c r="D59" s="89"/>
      <c r="E59" s="89"/>
      <c r="F59" s="336">
        <v>570</v>
      </c>
      <c r="G59" s="90" t="s">
        <v>18</v>
      </c>
      <c r="H59" s="90" t="s">
        <v>66</v>
      </c>
      <c r="I59" s="90" t="s">
        <v>100</v>
      </c>
      <c r="J59" s="90" t="s">
        <v>30</v>
      </c>
      <c r="K59" s="8"/>
    </row>
    <row r="60" spans="1:11" s="24" customFormat="1" ht="42" x14ac:dyDescent="0.3">
      <c r="A60" s="85" t="s">
        <v>29</v>
      </c>
      <c r="B60" s="85" t="s">
        <v>39</v>
      </c>
      <c r="C60" s="86">
        <v>2275</v>
      </c>
      <c r="D60" s="86"/>
      <c r="E60" s="86"/>
      <c r="F60" s="337">
        <v>273</v>
      </c>
      <c r="G60" s="87" t="s">
        <v>18</v>
      </c>
      <c r="H60" s="87" t="s">
        <v>66</v>
      </c>
      <c r="I60" s="87" t="s">
        <v>94</v>
      </c>
      <c r="J60" s="87" t="s">
        <v>30</v>
      </c>
      <c r="K60" s="8"/>
    </row>
    <row r="61" spans="1:11" ht="63" x14ac:dyDescent="0.3">
      <c r="A61" s="74" t="s">
        <v>40</v>
      </c>
      <c r="B61" s="56" t="s">
        <v>72</v>
      </c>
      <c r="C61" s="57">
        <v>2282</v>
      </c>
      <c r="D61" s="57"/>
      <c r="E61" s="57"/>
      <c r="F61" s="466">
        <v>410</v>
      </c>
      <c r="G61" s="18" t="s">
        <v>18</v>
      </c>
      <c r="H61" s="18" t="s">
        <v>306</v>
      </c>
      <c r="I61" s="35" t="s">
        <v>505</v>
      </c>
      <c r="J61" s="35" t="s">
        <v>30</v>
      </c>
      <c r="K61" s="8"/>
    </row>
    <row r="62" spans="1:11" s="24" customFormat="1" ht="69" customHeight="1" x14ac:dyDescent="0.3">
      <c r="A62" s="74" t="s">
        <v>40</v>
      </c>
      <c r="B62" s="56" t="s">
        <v>504</v>
      </c>
      <c r="C62" s="57">
        <v>2282</v>
      </c>
      <c r="D62" s="57"/>
      <c r="E62" s="57"/>
      <c r="F62" s="466">
        <v>5390</v>
      </c>
      <c r="G62" s="439" t="s">
        <v>18</v>
      </c>
      <c r="H62" s="439" t="s">
        <v>306</v>
      </c>
      <c r="I62" s="439" t="s">
        <v>506</v>
      </c>
      <c r="J62" s="35" t="s">
        <v>30</v>
      </c>
      <c r="K62" s="8"/>
    </row>
    <row r="63" spans="1:11" s="24" customFormat="1" ht="51.75" customHeight="1" x14ac:dyDescent="0.3">
      <c r="A63" s="74" t="s">
        <v>40</v>
      </c>
      <c r="B63" s="56" t="s">
        <v>289</v>
      </c>
      <c r="C63" s="57">
        <v>2282</v>
      </c>
      <c r="D63" s="57"/>
      <c r="E63" s="57"/>
      <c r="F63" s="330">
        <v>2300</v>
      </c>
      <c r="G63" s="18" t="s">
        <v>18</v>
      </c>
      <c r="H63" s="18" t="s">
        <v>82</v>
      </c>
      <c r="I63" s="35" t="s">
        <v>308</v>
      </c>
      <c r="J63" s="35" t="s">
        <v>30</v>
      </c>
      <c r="K63" s="8"/>
    </row>
    <row r="64" spans="1:11" s="24" customFormat="1" ht="54.75" customHeight="1" x14ac:dyDescent="0.3">
      <c r="A64" s="74" t="s">
        <v>40</v>
      </c>
      <c r="B64" s="56" t="s">
        <v>289</v>
      </c>
      <c r="C64" s="57">
        <v>2282</v>
      </c>
      <c r="D64" s="57"/>
      <c r="E64" s="57"/>
      <c r="F64" s="330">
        <v>2900</v>
      </c>
      <c r="G64" s="18" t="s">
        <v>18</v>
      </c>
      <c r="H64" s="18" t="s">
        <v>81</v>
      </c>
      <c r="I64" s="35" t="s">
        <v>290</v>
      </c>
      <c r="J64" s="35" t="s">
        <v>30</v>
      </c>
      <c r="K64" s="8"/>
    </row>
    <row r="65" spans="1:11" ht="33" customHeight="1" x14ac:dyDescent="0.3">
      <c r="A65" s="36" t="s">
        <v>34</v>
      </c>
      <c r="B65" s="37"/>
      <c r="C65" s="38"/>
      <c r="D65" s="38"/>
      <c r="E65" s="38"/>
      <c r="F65" s="288">
        <f>SUM(F8:F64)</f>
        <v>339947</v>
      </c>
      <c r="G65" s="21"/>
      <c r="H65" s="21"/>
      <c r="I65" s="21"/>
      <c r="J65" s="39"/>
      <c r="K65" s="9"/>
    </row>
    <row r="66" spans="1:11" s="24" customFormat="1" ht="149.25" customHeight="1" x14ac:dyDescent="0.3">
      <c r="A66" s="67" t="s">
        <v>88</v>
      </c>
      <c r="B66" s="440" t="s">
        <v>369</v>
      </c>
      <c r="C66" s="59">
        <v>3132</v>
      </c>
      <c r="D66" s="59"/>
      <c r="E66" s="59"/>
      <c r="F66" s="330">
        <v>100000</v>
      </c>
      <c r="G66" s="35" t="s">
        <v>18</v>
      </c>
      <c r="H66" s="35" t="s">
        <v>80</v>
      </c>
      <c r="I66" s="35" t="s">
        <v>383</v>
      </c>
      <c r="J66" s="35" t="s">
        <v>30</v>
      </c>
      <c r="K66" s="9"/>
    </row>
    <row r="67" spans="1:11" s="16" customFormat="1" ht="117" customHeight="1" x14ac:dyDescent="0.3">
      <c r="A67" s="251" t="s">
        <v>367</v>
      </c>
      <c r="B67" s="469" t="s">
        <v>386</v>
      </c>
      <c r="C67" s="470">
        <v>3132</v>
      </c>
      <c r="D67" s="470"/>
      <c r="E67" s="470"/>
      <c r="F67" s="331">
        <v>4664150</v>
      </c>
      <c r="G67" s="255" t="s">
        <v>52</v>
      </c>
      <c r="H67" s="406" t="s">
        <v>373</v>
      </c>
      <c r="I67" s="247" t="s">
        <v>368</v>
      </c>
      <c r="J67" s="247" t="s">
        <v>30</v>
      </c>
      <c r="K67" s="17"/>
    </row>
    <row r="68" spans="1:11" s="16" customFormat="1" ht="117" customHeight="1" x14ac:dyDescent="0.3">
      <c r="A68" s="469" t="s">
        <v>114</v>
      </c>
      <c r="B68" s="469" t="s">
        <v>384</v>
      </c>
      <c r="C68" s="470">
        <v>3132</v>
      </c>
      <c r="D68" s="470"/>
      <c r="E68" s="470"/>
      <c r="F68" s="331">
        <v>17987</v>
      </c>
      <c r="G68" s="255" t="s">
        <v>18</v>
      </c>
      <c r="H68" s="247" t="s">
        <v>373</v>
      </c>
      <c r="I68" s="247"/>
      <c r="J68" s="247" t="s">
        <v>30</v>
      </c>
      <c r="K68" s="17"/>
    </row>
    <row r="69" spans="1:11" s="16" customFormat="1" ht="117" customHeight="1" x14ac:dyDescent="0.3">
      <c r="A69" s="469" t="s">
        <v>112</v>
      </c>
      <c r="B69" s="469" t="s">
        <v>385</v>
      </c>
      <c r="C69" s="470">
        <v>3132</v>
      </c>
      <c r="D69" s="470"/>
      <c r="E69" s="470"/>
      <c r="F69" s="331">
        <v>66701</v>
      </c>
      <c r="G69" s="255" t="s">
        <v>18</v>
      </c>
      <c r="H69" s="247" t="s">
        <v>373</v>
      </c>
      <c r="I69" s="247"/>
      <c r="J69" s="247" t="s">
        <v>30</v>
      </c>
      <c r="K69" s="17"/>
    </row>
    <row r="70" spans="1:11" s="24" customFormat="1" ht="33" customHeight="1" x14ac:dyDescent="0.3">
      <c r="A70" s="36" t="s">
        <v>194</v>
      </c>
      <c r="B70" s="37"/>
      <c r="C70" s="38"/>
      <c r="D70" s="38"/>
      <c r="E70" s="38"/>
      <c r="F70" s="288">
        <f>F66+F67+F68+F69</f>
        <v>4848838</v>
      </c>
      <c r="G70" s="21"/>
      <c r="H70" s="21"/>
      <c r="I70" s="21"/>
      <c r="J70" s="39"/>
      <c r="K70" s="9"/>
    </row>
    <row r="71" spans="1:11" s="24" customFormat="1" ht="126.6" customHeight="1" x14ac:dyDescent="0.3">
      <c r="A71" s="198" t="s">
        <v>120</v>
      </c>
      <c r="B71" s="199" t="s">
        <v>149</v>
      </c>
      <c r="C71" s="200">
        <v>2240</v>
      </c>
      <c r="D71" s="200"/>
      <c r="E71" s="200"/>
      <c r="F71" s="340">
        <v>343693</v>
      </c>
      <c r="G71" s="201" t="s">
        <v>52</v>
      </c>
      <c r="H71" s="201" t="s">
        <v>79</v>
      </c>
      <c r="I71" s="201" t="s">
        <v>340</v>
      </c>
      <c r="J71" s="202">
        <v>44354422</v>
      </c>
      <c r="K71" s="9"/>
    </row>
    <row r="72" spans="1:11" s="418" customFormat="1" ht="117.75" customHeight="1" x14ac:dyDescent="0.3">
      <c r="A72" s="414" t="s">
        <v>191</v>
      </c>
      <c r="B72" s="371" t="s">
        <v>441</v>
      </c>
      <c r="C72" s="415">
        <v>2240</v>
      </c>
      <c r="D72" s="415"/>
      <c r="E72" s="415"/>
      <c r="F72" s="472">
        <v>5180533</v>
      </c>
      <c r="G72" s="416" t="s">
        <v>52</v>
      </c>
      <c r="H72" s="416" t="s">
        <v>306</v>
      </c>
      <c r="I72" s="416" t="s">
        <v>516</v>
      </c>
      <c r="J72" s="417">
        <v>44354422</v>
      </c>
      <c r="K72" s="451"/>
    </row>
    <row r="73" spans="1:11" s="424" customFormat="1" ht="140.25" customHeight="1" x14ac:dyDescent="0.3">
      <c r="A73" s="419" t="s">
        <v>112</v>
      </c>
      <c r="B73" s="371" t="s">
        <v>440</v>
      </c>
      <c r="C73" s="420">
        <v>2240</v>
      </c>
      <c r="D73" s="420"/>
      <c r="E73" s="420"/>
      <c r="F73" s="472">
        <v>70213</v>
      </c>
      <c r="G73" s="422" t="s">
        <v>18</v>
      </c>
      <c r="H73" s="422" t="s">
        <v>306</v>
      </c>
      <c r="I73" s="422"/>
      <c r="J73" s="423">
        <v>44354422</v>
      </c>
      <c r="K73" s="452"/>
    </row>
    <row r="74" spans="1:11" s="413" customFormat="1" ht="153" customHeight="1" x14ac:dyDescent="0.3">
      <c r="A74" s="411" t="s">
        <v>433</v>
      </c>
      <c r="B74" s="367" t="s">
        <v>434</v>
      </c>
      <c r="C74" s="33">
        <v>2240</v>
      </c>
      <c r="D74" s="33"/>
      <c r="E74" s="33"/>
      <c r="F74" s="389">
        <v>8800</v>
      </c>
      <c r="G74" s="31" t="s">
        <v>18</v>
      </c>
      <c r="H74" s="31" t="s">
        <v>373</v>
      </c>
      <c r="I74" s="31" t="s">
        <v>439</v>
      </c>
      <c r="J74" s="391">
        <v>44354422</v>
      </c>
      <c r="K74" s="412"/>
    </row>
    <row r="75" spans="1:11" s="16" customFormat="1" ht="126" customHeight="1" x14ac:dyDescent="0.3">
      <c r="A75" s="429" t="s">
        <v>88</v>
      </c>
      <c r="B75" s="371" t="s">
        <v>294</v>
      </c>
      <c r="C75" s="415">
        <v>2240</v>
      </c>
      <c r="D75" s="415"/>
      <c r="E75" s="415"/>
      <c r="F75" s="421">
        <v>2006937.8</v>
      </c>
      <c r="G75" s="416" t="s">
        <v>18</v>
      </c>
      <c r="H75" s="416" t="s">
        <v>81</v>
      </c>
      <c r="I75" s="430" t="s">
        <v>488</v>
      </c>
      <c r="J75" s="417">
        <v>44354422</v>
      </c>
      <c r="K75" s="17"/>
    </row>
    <row r="76" spans="1:11" s="24" customFormat="1" ht="103.5" customHeight="1" x14ac:dyDescent="0.3">
      <c r="A76" s="162" t="s">
        <v>192</v>
      </c>
      <c r="B76" s="56" t="s">
        <v>189</v>
      </c>
      <c r="C76" s="57">
        <v>2240</v>
      </c>
      <c r="D76" s="57"/>
      <c r="E76" s="57"/>
      <c r="F76" s="330">
        <v>350000</v>
      </c>
      <c r="G76" s="18" t="s">
        <v>52</v>
      </c>
      <c r="H76" s="18" t="s">
        <v>76</v>
      </c>
      <c r="I76" s="18" t="s">
        <v>323</v>
      </c>
      <c r="J76" s="54">
        <v>44354422</v>
      </c>
      <c r="K76" s="9"/>
    </row>
    <row r="77" spans="1:11" s="24" customFormat="1" ht="109.95" customHeight="1" x14ac:dyDescent="0.3">
      <c r="A77" s="162" t="s">
        <v>192</v>
      </c>
      <c r="B77" s="56" t="s">
        <v>190</v>
      </c>
      <c r="C77" s="57">
        <v>2240</v>
      </c>
      <c r="D77" s="57"/>
      <c r="E77" s="57"/>
      <c r="F77" s="341">
        <v>858694</v>
      </c>
      <c r="G77" s="18" t="s">
        <v>52</v>
      </c>
      <c r="H77" s="274" t="s">
        <v>82</v>
      </c>
      <c r="I77" s="18" t="s">
        <v>309</v>
      </c>
      <c r="J77" s="54">
        <v>44354422</v>
      </c>
      <c r="K77" s="9"/>
    </row>
    <row r="78" spans="1:11" s="24" customFormat="1" ht="33" customHeight="1" x14ac:dyDescent="0.3">
      <c r="A78" s="36" t="s">
        <v>119</v>
      </c>
      <c r="B78" s="37"/>
      <c r="C78" s="38"/>
      <c r="D78" s="38"/>
      <c r="E78" s="38"/>
      <c r="F78" s="288">
        <f>SUM(F71:F77)</f>
        <v>8818870.8000000007</v>
      </c>
      <c r="G78" s="21"/>
      <c r="H78" s="21"/>
      <c r="I78" s="21"/>
      <c r="J78" s="39"/>
      <c r="K78" s="9"/>
    </row>
    <row r="79" spans="1:11" s="24" customFormat="1" ht="174.6" customHeight="1" x14ac:dyDescent="0.3">
      <c r="A79" s="152" t="s">
        <v>56</v>
      </c>
      <c r="B79" s="152" t="s">
        <v>64</v>
      </c>
      <c r="C79" s="153">
        <v>3132</v>
      </c>
      <c r="D79" s="153"/>
      <c r="E79" s="153"/>
      <c r="F79" s="342">
        <v>6481100</v>
      </c>
      <c r="G79" s="154" t="s">
        <v>52</v>
      </c>
      <c r="H79" s="154" t="s">
        <v>66</v>
      </c>
      <c r="I79" s="155" t="s">
        <v>142</v>
      </c>
      <c r="J79" s="156">
        <v>44354422</v>
      </c>
      <c r="K79" s="9"/>
    </row>
    <row r="80" spans="1:11" s="24" customFormat="1" ht="150" customHeight="1" x14ac:dyDescent="0.3">
      <c r="A80" s="58" t="s">
        <v>112</v>
      </c>
      <c r="B80" s="58" t="s">
        <v>115</v>
      </c>
      <c r="C80" s="59">
        <v>3132</v>
      </c>
      <c r="D80" s="59"/>
      <c r="E80" s="59"/>
      <c r="F80" s="342">
        <v>69895.7</v>
      </c>
      <c r="G80" s="35" t="s">
        <v>18</v>
      </c>
      <c r="H80" s="35" t="s">
        <v>73</v>
      </c>
      <c r="I80" s="114" t="s">
        <v>117</v>
      </c>
      <c r="J80" s="54">
        <v>44354422</v>
      </c>
      <c r="K80" s="9"/>
    </row>
    <row r="81" spans="1:11" s="24" customFormat="1" ht="142.5" customHeight="1" x14ac:dyDescent="0.3">
      <c r="A81" s="58" t="s">
        <v>114</v>
      </c>
      <c r="B81" s="58" t="s">
        <v>116</v>
      </c>
      <c r="C81" s="59">
        <v>3132</v>
      </c>
      <c r="D81" s="59"/>
      <c r="E81" s="59"/>
      <c r="F81" s="342">
        <v>21720</v>
      </c>
      <c r="G81" s="35" t="s">
        <v>18</v>
      </c>
      <c r="H81" s="35" t="s">
        <v>73</v>
      </c>
      <c r="I81" s="114" t="s">
        <v>118</v>
      </c>
      <c r="J81" s="54">
        <v>44354422</v>
      </c>
      <c r="K81" s="9"/>
    </row>
    <row r="82" spans="1:11" s="24" customFormat="1" ht="165" customHeight="1" x14ac:dyDescent="0.3">
      <c r="A82" s="174" t="s">
        <v>88</v>
      </c>
      <c r="B82" s="175" t="s">
        <v>187</v>
      </c>
      <c r="C82" s="176">
        <v>3132</v>
      </c>
      <c r="D82" s="176"/>
      <c r="E82" s="176"/>
      <c r="F82" s="343">
        <v>315000</v>
      </c>
      <c r="G82" s="177" t="s">
        <v>18</v>
      </c>
      <c r="H82" s="177" t="s">
        <v>74</v>
      </c>
      <c r="I82" s="178" t="s">
        <v>188</v>
      </c>
      <c r="J82" s="179">
        <v>44354422</v>
      </c>
      <c r="K82" s="9"/>
    </row>
    <row r="83" spans="1:11" s="24" customFormat="1" ht="143.25" customHeight="1" x14ac:dyDescent="0.3">
      <c r="A83" s="203" t="s">
        <v>88</v>
      </c>
      <c r="B83" s="204" t="s">
        <v>155</v>
      </c>
      <c r="C83" s="205">
        <v>3132</v>
      </c>
      <c r="D83" s="205"/>
      <c r="E83" s="205"/>
      <c r="F83" s="344">
        <v>315000</v>
      </c>
      <c r="G83" s="206" t="s">
        <v>18</v>
      </c>
      <c r="H83" s="206" t="s">
        <v>73</v>
      </c>
      <c r="I83" s="207" t="s">
        <v>163</v>
      </c>
      <c r="J83" s="208">
        <v>44354422</v>
      </c>
      <c r="K83" s="9"/>
    </row>
    <row r="84" spans="1:11" s="24" customFormat="1" ht="214.5" customHeight="1" x14ac:dyDescent="0.3">
      <c r="A84" s="58" t="s">
        <v>56</v>
      </c>
      <c r="B84" s="58" t="s">
        <v>364</v>
      </c>
      <c r="C84" s="59">
        <v>3132</v>
      </c>
      <c r="D84" s="59"/>
      <c r="E84" s="59"/>
      <c r="F84" s="333">
        <v>0</v>
      </c>
      <c r="G84" s="18" t="s">
        <v>52</v>
      </c>
      <c r="H84" s="18" t="s">
        <v>80</v>
      </c>
      <c r="I84" s="60" t="s">
        <v>381</v>
      </c>
      <c r="J84" s="208">
        <v>44354422</v>
      </c>
      <c r="K84" s="9"/>
    </row>
    <row r="85" spans="1:11" s="24" customFormat="1" ht="145.94999999999999" customHeight="1" x14ac:dyDescent="0.3">
      <c r="A85" s="117" t="s">
        <v>88</v>
      </c>
      <c r="B85" s="118" t="s">
        <v>152</v>
      </c>
      <c r="C85" s="119">
        <v>3132</v>
      </c>
      <c r="D85" s="119"/>
      <c r="E85" s="119"/>
      <c r="F85" s="345">
        <v>315000</v>
      </c>
      <c r="G85" s="120" t="s">
        <v>18</v>
      </c>
      <c r="H85" s="120" t="s">
        <v>73</v>
      </c>
      <c r="I85" s="121" t="s">
        <v>162</v>
      </c>
      <c r="J85" s="122">
        <v>44354422</v>
      </c>
      <c r="K85" s="9"/>
    </row>
    <row r="86" spans="1:11" s="24" customFormat="1" ht="207.75" customHeight="1" x14ac:dyDescent="0.3">
      <c r="A86" s="118" t="s">
        <v>56</v>
      </c>
      <c r="B86" s="118" t="s">
        <v>365</v>
      </c>
      <c r="C86" s="119">
        <v>3132</v>
      </c>
      <c r="D86" s="119"/>
      <c r="E86" s="119"/>
      <c r="F86" s="333">
        <v>0</v>
      </c>
      <c r="G86" s="120" t="s">
        <v>52</v>
      </c>
      <c r="H86" s="120" t="s">
        <v>80</v>
      </c>
      <c r="I86" s="248" t="s">
        <v>380</v>
      </c>
      <c r="J86" s="122">
        <v>44354422</v>
      </c>
      <c r="K86" s="9"/>
    </row>
    <row r="87" spans="1:11" s="24" customFormat="1" ht="158.25" customHeight="1" x14ac:dyDescent="0.3">
      <c r="A87" s="58" t="s">
        <v>88</v>
      </c>
      <c r="B87" s="190" t="s">
        <v>338</v>
      </c>
      <c r="C87" s="59">
        <v>3132</v>
      </c>
      <c r="D87" s="59"/>
      <c r="E87" s="59"/>
      <c r="F87" s="386">
        <v>100000</v>
      </c>
      <c r="G87" s="18" t="s">
        <v>18</v>
      </c>
      <c r="H87" s="18" t="s">
        <v>76</v>
      </c>
      <c r="I87" s="60" t="s">
        <v>205</v>
      </c>
      <c r="J87" s="54">
        <v>44354422</v>
      </c>
      <c r="K87" s="9"/>
    </row>
    <row r="88" spans="1:11" s="24" customFormat="1" ht="141" customHeight="1" x14ac:dyDescent="0.3">
      <c r="A88" s="58" t="s">
        <v>367</v>
      </c>
      <c r="B88" s="190" t="s">
        <v>412</v>
      </c>
      <c r="C88" s="59">
        <v>3132</v>
      </c>
      <c r="D88" s="59"/>
      <c r="E88" s="59"/>
      <c r="F88" s="387">
        <f>4938000-F89-F90</f>
        <v>4717164</v>
      </c>
      <c r="G88" s="18" t="s">
        <v>52</v>
      </c>
      <c r="H88" s="388" t="s">
        <v>373</v>
      </c>
      <c r="I88" s="60" t="s">
        <v>420</v>
      </c>
      <c r="J88" s="54">
        <v>44354422</v>
      </c>
      <c r="K88" s="9"/>
    </row>
    <row r="89" spans="1:11" s="24" customFormat="1" ht="123.75" customHeight="1" x14ac:dyDescent="0.3">
      <c r="A89" s="58" t="s">
        <v>112</v>
      </c>
      <c r="B89" s="190" t="s">
        <v>421</v>
      </c>
      <c r="C89" s="59">
        <v>3132</v>
      </c>
      <c r="D89" s="59"/>
      <c r="E89" s="59"/>
      <c r="F89" s="387">
        <v>173844</v>
      </c>
      <c r="G89" s="18" t="s">
        <v>18</v>
      </c>
      <c r="H89" s="388" t="s">
        <v>373</v>
      </c>
      <c r="I89" s="60"/>
      <c r="J89" s="54">
        <v>44354422</v>
      </c>
      <c r="K89" s="9"/>
    </row>
    <row r="90" spans="1:11" s="24" customFormat="1" ht="123.75" customHeight="1" x14ac:dyDescent="0.3">
      <c r="A90" s="58" t="s">
        <v>413</v>
      </c>
      <c r="B90" s="190" t="s">
        <v>422</v>
      </c>
      <c r="C90" s="59">
        <v>3132</v>
      </c>
      <c r="D90" s="59"/>
      <c r="E90" s="59"/>
      <c r="F90" s="387">
        <v>46992</v>
      </c>
      <c r="G90" s="18" t="s">
        <v>18</v>
      </c>
      <c r="H90" s="388" t="s">
        <v>373</v>
      </c>
      <c r="I90" s="60"/>
      <c r="J90" s="54">
        <v>44354422</v>
      </c>
      <c r="K90" s="9"/>
    </row>
    <row r="91" spans="1:11" s="24" customFormat="1" ht="196.95" customHeight="1" x14ac:dyDescent="0.3">
      <c r="A91" s="58" t="s">
        <v>88</v>
      </c>
      <c r="B91" s="190" t="s">
        <v>337</v>
      </c>
      <c r="C91" s="59">
        <v>3132</v>
      </c>
      <c r="D91" s="59"/>
      <c r="E91" s="59"/>
      <c r="F91" s="330">
        <v>136012</v>
      </c>
      <c r="G91" s="18" t="s">
        <v>18</v>
      </c>
      <c r="H91" s="18" t="s">
        <v>76</v>
      </c>
      <c r="I91" s="60" t="s">
        <v>389</v>
      </c>
      <c r="J91" s="54">
        <v>44354422</v>
      </c>
      <c r="K91" s="9"/>
    </row>
    <row r="92" spans="1:11" s="16" customFormat="1" ht="138" customHeight="1" x14ac:dyDescent="0.3">
      <c r="A92" s="365" t="s">
        <v>390</v>
      </c>
      <c r="B92" s="23" t="s">
        <v>375</v>
      </c>
      <c r="C92" s="34">
        <v>3132</v>
      </c>
      <c r="D92" s="34"/>
      <c r="E92" s="34"/>
      <c r="F92" s="389">
        <v>1930302</v>
      </c>
      <c r="G92" s="31" t="s">
        <v>52</v>
      </c>
      <c r="H92" s="31" t="s">
        <v>361</v>
      </c>
      <c r="I92" s="390" t="s">
        <v>442</v>
      </c>
      <c r="J92" s="391">
        <v>44354422</v>
      </c>
      <c r="K92" s="17"/>
    </row>
    <row r="93" spans="1:11" s="24" customFormat="1" ht="155.4" customHeight="1" x14ac:dyDescent="0.3">
      <c r="A93" s="58" t="s">
        <v>112</v>
      </c>
      <c r="B93" s="58" t="s">
        <v>387</v>
      </c>
      <c r="C93" s="59">
        <v>3132</v>
      </c>
      <c r="D93" s="59"/>
      <c r="E93" s="59"/>
      <c r="F93" s="425">
        <v>20861.18</v>
      </c>
      <c r="G93" s="31" t="s">
        <v>18</v>
      </c>
      <c r="H93" s="18" t="s">
        <v>373</v>
      </c>
      <c r="I93" s="407" t="s">
        <v>444</v>
      </c>
      <c r="J93" s="54">
        <v>44354422</v>
      </c>
      <c r="K93" s="9"/>
    </row>
    <row r="94" spans="1:11" s="24" customFormat="1" ht="148.19999999999999" customHeight="1" x14ac:dyDescent="0.3">
      <c r="A94" s="58" t="s">
        <v>114</v>
      </c>
      <c r="B94" s="58" t="s">
        <v>388</v>
      </c>
      <c r="C94" s="59">
        <v>3132</v>
      </c>
      <c r="D94" s="59"/>
      <c r="E94" s="34"/>
      <c r="F94" s="425">
        <v>1780</v>
      </c>
      <c r="G94" s="31" t="s">
        <v>18</v>
      </c>
      <c r="H94" s="18" t="s">
        <v>373</v>
      </c>
      <c r="I94" s="407" t="s">
        <v>443</v>
      </c>
      <c r="J94" s="54">
        <v>44354422</v>
      </c>
      <c r="K94" s="9"/>
    </row>
    <row r="95" spans="1:11" s="24" customFormat="1" ht="158.25" customHeight="1" x14ac:dyDescent="0.3">
      <c r="A95" s="268" t="s">
        <v>88</v>
      </c>
      <c r="B95" s="275" t="s">
        <v>336</v>
      </c>
      <c r="C95" s="276">
        <v>3132</v>
      </c>
      <c r="D95" s="276"/>
      <c r="E95" s="276"/>
      <c r="F95" s="346">
        <v>32411</v>
      </c>
      <c r="G95" s="277" t="s">
        <v>18</v>
      </c>
      <c r="H95" s="277" t="s">
        <v>81</v>
      </c>
      <c r="I95" s="163" t="s">
        <v>522</v>
      </c>
      <c r="J95" s="272">
        <v>44354422</v>
      </c>
      <c r="K95" s="9"/>
    </row>
    <row r="96" spans="1:11" s="24" customFormat="1" ht="138" customHeight="1" x14ac:dyDescent="0.3">
      <c r="A96" s="268" t="s">
        <v>286</v>
      </c>
      <c r="B96" s="275" t="s">
        <v>339</v>
      </c>
      <c r="C96" s="276">
        <v>3132</v>
      </c>
      <c r="D96" s="276"/>
      <c r="E96" s="276"/>
      <c r="F96" s="386">
        <v>6900</v>
      </c>
      <c r="G96" s="277" t="s">
        <v>18</v>
      </c>
      <c r="H96" s="277" t="s">
        <v>306</v>
      </c>
      <c r="I96" s="163" t="s">
        <v>523</v>
      </c>
      <c r="J96" s="272">
        <v>44354422</v>
      </c>
      <c r="K96" s="9"/>
    </row>
    <row r="97" spans="1:11" s="24" customFormat="1" ht="33" customHeight="1" x14ac:dyDescent="0.3">
      <c r="A97" s="36" t="s">
        <v>54</v>
      </c>
      <c r="B97" s="37"/>
      <c r="C97" s="38"/>
      <c r="D97" s="38"/>
      <c r="E97" s="38"/>
      <c r="F97" s="288">
        <f>SUM(F79:F96)</f>
        <v>14683981.879999999</v>
      </c>
      <c r="G97" s="21"/>
      <c r="H97" s="21"/>
      <c r="I97" s="21"/>
      <c r="J97" s="39"/>
      <c r="K97" s="9"/>
    </row>
    <row r="98" spans="1:11" s="16" customFormat="1" ht="122.25" customHeight="1" x14ac:dyDescent="0.3">
      <c r="A98" s="157" t="s">
        <v>56</v>
      </c>
      <c r="B98" s="250" t="s">
        <v>452</v>
      </c>
      <c r="C98" s="318">
        <v>3132</v>
      </c>
      <c r="D98" s="318"/>
      <c r="E98" s="318"/>
      <c r="F98" s="350">
        <v>2007225.6</v>
      </c>
      <c r="G98" s="247" t="s">
        <v>52</v>
      </c>
      <c r="H98" s="247" t="s">
        <v>373</v>
      </c>
      <c r="I98" s="247" t="s">
        <v>460</v>
      </c>
      <c r="J98" s="320">
        <v>44354422</v>
      </c>
      <c r="K98" s="17"/>
    </row>
    <row r="99" spans="1:11" s="16" customFormat="1" ht="143.25" customHeight="1" x14ac:dyDescent="0.3">
      <c r="A99" s="157" t="s">
        <v>416</v>
      </c>
      <c r="B99" s="441" t="s">
        <v>474</v>
      </c>
      <c r="C99" s="318">
        <v>3110</v>
      </c>
      <c r="D99" s="318"/>
      <c r="E99" s="318"/>
      <c r="F99" s="350">
        <v>619496.4</v>
      </c>
      <c r="G99" s="247" t="s">
        <v>52</v>
      </c>
      <c r="H99" s="247" t="s">
        <v>373</v>
      </c>
      <c r="I99" s="247"/>
      <c r="J99" s="320">
        <v>44354422</v>
      </c>
      <c r="K99" s="17"/>
    </row>
    <row r="100" spans="1:11" s="16" customFormat="1" ht="119.25" customHeight="1" x14ac:dyDescent="0.3">
      <c r="A100" s="157" t="s">
        <v>112</v>
      </c>
      <c r="B100" s="250" t="s">
        <v>458</v>
      </c>
      <c r="C100" s="318">
        <v>3132</v>
      </c>
      <c r="D100" s="318"/>
      <c r="E100" s="318"/>
      <c r="F100" s="350">
        <v>121819</v>
      </c>
      <c r="G100" s="247" t="s">
        <v>18</v>
      </c>
      <c r="H100" s="247" t="s">
        <v>373</v>
      </c>
      <c r="I100" s="247"/>
      <c r="J100" s="320">
        <v>44354422</v>
      </c>
      <c r="K100" s="17"/>
    </row>
    <row r="101" spans="1:11" s="16" customFormat="1" ht="119.25" customHeight="1" x14ac:dyDescent="0.3">
      <c r="A101" s="157" t="s">
        <v>114</v>
      </c>
      <c r="B101" s="250" t="s">
        <v>457</v>
      </c>
      <c r="C101" s="318">
        <v>3132</v>
      </c>
      <c r="D101" s="318"/>
      <c r="E101" s="318"/>
      <c r="F101" s="350">
        <v>23496</v>
      </c>
      <c r="G101" s="247" t="s">
        <v>18</v>
      </c>
      <c r="H101" s="247" t="s">
        <v>373</v>
      </c>
      <c r="I101" s="247"/>
      <c r="J101" s="320">
        <v>44354422</v>
      </c>
      <c r="K101" s="17"/>
    </row>
    <row r="102" spans="1:11" s="16" customFormat="1" ht="144" customHeight="1" x14ac:dyDescent="0.3">
      <c r="A102" s="228" t="s">
        <v>56</v>
      </c>
      <c r="B102" s="173" t="s">
        <v>453</v>
      </c>
      <c r="C102" s="209">
        <v>3132</v>
      </c>
      <c r="D102" s="209"/>
      <c r="E102" s="209"/>
      <c r="F102" s="436">
        <v>1874813.1</v>
      </c>
      <c r="G102" s="131" t="s">
        <v>52</v>
      </c>
      <c r="H102" s="437" t="s">
        <v>373</v>
      </c>
      <c r="I102" s="131" t="s">
        <v>454</v>
      </c>
      <c r="J102" s="170">
        <v>44354422</v>
      </c>
      <c r="K102" s="17"/>
    </row>
    <row r="103" spans="1:11" s="16" customFormat="1" ht="144" customHeight="1" x14ac:dyDescent="0.3">
      <c r="A103" s="228" t="s">
        <v>416</v>
      </c>
      <c r="B103" s="442" t="s">
        <v>475</v>
      </c>
      <c r="C103" s="209">
        <v>3110</v>
      </c>
      <c r="D103" s="209"/>
      <c r="E103" s="209"/>
      <c r="F103" s="436">
        <v>619496.4</v>
      </c>
      <c r="G103" s="131" t="s">
        <v>52</v>
      </c>
      <c r="H103" s="437" t="s">
        <v>306</v>
      </c>
      <c r="I103" s="131" t="s">
        <v>514</v>
      </c>
      <c r="J103" s="170">
        <v>44354422</v>
      </c>
      <c r="K103" s="17"/>
    </row>
    <row r="104" spans="1:11" s="16" customFormat="1" ht="112.5" customHeight="1" x14ac:dyDescent="0.3">
      <c r="A104" s="228" t="s">
        <v>112</v>
      </c>
      <c r="B104" s="173" t="s">
        <v>455</v>
      </c>
      <c r="C104" s="209">
        <v>3132</v>
      </c>
      <c r="D104" s="209"/>
      <c r="E104" s="209"/>
      <c r="F104" s="436">
        <v>115640</v>
      </c>
      <c r="G104" s="131" t="s">
        <v>18</v>
      </c>
      <c r="H104" s="437" t="s">
        <v>373</v>
      </c>
      <c r="I104" s="131"/>
      <c r="J104" s="170">
        <v>44354422</v>
      </c>
      <c r="K104" s="17"/>
    </row>
    <row r="105" spans="1:11" s="16" customFormat="1" ht="114" customHeight="1" x14ac:dyDescent="0.3">
      <c r="A105" s="228" t="s">
        <v>114</v>
      </c>
      <c r="B105" s="173" t="s">
        <v>456</v>
      </c>
      <c r="C105" s="209">
        <v>3132</v>
      </c>
      <c r="D105" s="209"/>
      <c r="E105" s="209"/>
      <c r="F105" s="436">
        <v>21360</v>
      </c>
      <c r="G105" s="131" t="s">
        <v>18</v>
      </c>
      <c r="H105" s="437" t="s">
        <v>373</v>
      </c>
      <c r="I105" s="131"/>
      <c r="J105" s="170">
        <v>44354422</v>
      </c>
      <c r="K105" s="17"/>
    </row>
    <row r="106" spans="1:11" s="24" customFormat="1" ht="33" customHeight="1" x14ac:dyDescent="0.3">
      <c r="A106" s="36" t="s">
        <v>379</v>
      </c>
      <c r="B106" s="37" t="s">
        <v>423</v>
      </c>
      <c r="C106" s="38"/>
      <c r="D106" s="38"/>
      <c r="E106" s="38"/>
      <c r="F106" s="288">
        <f>SUM(F98:F105)</f>
        <v>5403346.5</v>
      </c>
      <c r="G106" s="21"/>
      <c r="H106" s="21"/>
      <c r="I106" s="21"/>
      <c r="J106" s="39"/>
      <c r="K106" s="9"/>
    </row>
    <row r="107" spans="1:11" s="16" customFormat="1" ht="127.2" customHeight="1" x14ac:dyDescent="0.3">
      <c r="A107" s="157" t="s">
        <v>56</v>
      </c>
      <c r="B107" s="445" t="s">
        <v>477</v>
      </c>
      <c r="C107" s="318">
        <v>3132</v>
      </c>
      <c r="D107" s="318"/>
      <c r="E107" s="318"/>
      <c r="F107" s="350">
        <v>4683526.4000000004</v>
      </c>
      <c r="G107" s="247" t="s">
        <v>52</v>
      </c>
      <c r="H107" s="247" t="s">
        <v>361</v>
      </c>
      <c r="I107" s="249" t="s">
        <v>461</v>
      </c>
      <c r="J107" s="320">
        <v>44354422</v>
      </c>
      <c r="K107" s="17"/>
    </row>
    <row r="108" spans="1:11" s="16" customFormat="1" ht="127.8" customHeight="1" x14ac:dyDescent="0.3">
      <c r="A108" s="157" t="s">
        <v>416</v>
      </c>
      <c r="B108" s="250" t="s">
        <v>476</v>
      </c>
      <c r="C108" s="318">
        <v>3110</v>
      </c>
      <c r="D108" s="318"/>
      <c r="E108" s="318"/>
      <c r="F108" s="350">
        <v>1445491.6</v>
      </c>
      <c r="G108" s="247" t="s">
        <v>52</v>
      </c>
      <c r="H108" s="247" t="s">
        <v>373</v>
      </c>
      <c r="I108" s="249" t="s">
        <v>459</v>
      </c>
      <c r="J108" s="320">
        <v>44354422</v>
      </c>
      <c r="K108" s="17"/>
    </row>
    <row r="109" spans="1:11" s="16" customFormat="1" ht="129.75" customHeight="1" x14ac:dyDescent="0.3">
      <c r="A109" s="228" t="s">
        <v>56</v>
      </c>
      <c r="B109" s="173" t="s">
        <v>415</v>
      </c>
      <c r="C109" s="209">
        <v>3132</v>
      </c>
      <c r="D109" s="209"/>
      <c r="E109" s="209"/>
      <c r="F109" s="436">
        <v>4374563.9000000004</v>
      </c>
      <c r="G109" s="131" t="s">
        <v>52</v>
      </c>
      <c r="H109" s="437" t="s">
        <v>373</v>
      </c>
      <c r="I109" s="115" t="s">
        <v>512</v>
      </c>
      <c r="J109" s="170">
        <v>44354422</v>
      </c>
      <c r="K109" s="17"/>
    </row>
    <row r="110" spans="1:11" s="16" customFormat="1" ht="129.75" customHeight="1" x14ac:dyDescent="0.3">
      <c r="A110" s="228" t="s">
        <v>416</v>
      </c>
      <c r="B110" s="442" t="s">
        <v>478</v>
      </c>
      <c r="C110" s="209">
        <v>3110</v>
      </c>
      <c r="D110" s="209"/>
      <c r="E110" s="209"/>
      <c r="F110" s="436">
        <v>1445491.6</v>
      </c>
      <c r="G110" s="131" t="s">
        <v>52</v>
      </c>
      <c r="H110" s="437" t="s">
        <v>306</v>
      </c>
      <c r="I110" s="115" t="s">
        <v>513</v>
      </c>
      <c r="J110" s="170">
        <v>44354422</v>
      </c>
      <c r="K110" s="17"/>
    </row>
    <row r="111" spans="1:11" s="24" customFormat="1" ht="33" customHeight="1" x14ac:dyDescent="0.3">
      <c r="A111" s="36" t="s">
        <v>363</v>
      </c>
      <c r="B111" s="435" t="s">
        <v>424</v>
      </c>
      <c r="C111" s="38"/>
      <c r="D111" s="38"/>
      <c r="E111" s="38"/>
      <c r="F111" s="288">
        <f>SUM(F107:F110)</f>
        <v>11949073.5</v>
      </c>
      <c r="G111" s="21"/>
      <c r="H111" s="21"/>
      <c r="I111" s="21"/>
      <c r="J111" s="39"/>
      <c r="K111" s="9"/>
    </row>
    <row r="112" spans="1:11" s="24" customFormat="1" ht="213" customHeight="1" x14ac:dyDescent="0.3">
      <c r="A112" s="75" t="s">
        <v>56</v>
      </c>
      <c r="B112" s="76" t="s">
        <v>65</v>
      </c>
      <c r="C112" s="57">
        <v>3131</v>
      </c>
      <c r="D112" s="57"/>
      <c r="E112" s="57"/>
      <c r="F112" s="330">
        <v>6038.39</v>
      </c>
      <c r="G112" s="18" t="s">
        <v>18</v>
      </c>
      <c r="H112" s="18" t="s">
        <v>73</v>
      </c>
      <c r="I112" s="77" t="s">
        <v>242</v>
      </c>
      <c r="J112" s="18" t="s">
        <v>30</v>
      </c>
      <c r="K112" s="61"/>
    </row>
    <row r="113" spans="1:11" s="24" customFormat="1" ht="155.25" customHeight="1" x14ac:dyDescent="0.3">
      <c r="A113" s="75" t="s">
        <v>56</v>
      </c>
      <c r="B113" s="56" t="s">
        <v>123</v>
      </c>
      <c r="C113" s="57">
        <v>3131</v>
      </c>
      <c r="D113" s="57"/>
      <c r="E113" s="57"/>
      <c r="F113" s="330">
        <v>237000</v>
      </c>
      <c r="G113" s="18" t="s">
        <v>52</v>
      </c>
      <c r="H113" s="18" t="s">
        <v>76</v>
      </c>
      <c r="I113" s="60" t="s">
        <v>122</v>
      </c>
      <c r="J113" s="18" t="s">
        <v>30</v>
      </c>
      <c r="K113" s="61"/>
    </row>
    <row r="114" spans="1:11" s="24" customFormat="1" ht="195" customHeight="1" x14ac:dyDescent="0.3">
      <c r="A114" s="75" t="s">
        <v>56</v>
      </c>
      <c r="B114" s="56" t="s">
        <v>275</v>
      </c>
      <c r="C114" s="57">
        <v>3131</v>
      </c>
      <c r="D114" s="57"/>
      <c r="E114" s="57"/>
      <c r="F114" s="330">
        <v>0</v>
      </c>
      <c r="G114" s="18" t="s">
        <v>52</v>
      </c>
      <c r="H114" s="18" t="s">
        <v>306</v>
      </c>
      <c r="I114" s="60" t="s">
        <v>486</v>
      </c>
      <c r="J114" s="18" t="s">
        <v>30</v>
      </c>
      <c r="K114" s="61"/>
    </row>
    <row r="115" spans="1:11" s="24" customFormat="1" ht="137.25" customHeight="1" x14ac:dyDescent="0.3">
      <c r="A115" s="75" t="s">
        <v>56</v>
      </c>
      <c r="B115" s="56" t="s">
        <v>285</v>
      </c>
      <c r="C115" s="57">
        <v>3131</v>
      </c>
      <c r="D115" s="57"/>
      <c r="E115" s="57"/>
      <c r="F115" s="330">
        <v>0</v>
      </c>
      <c r="G115" s="18" t="s">
        <v>52</v>
      </c>
      <c r="H115" s="18" t="s">
        <v>282</v>
      </c>
      <c r="I115" s="407" t="s">
        <v>487</v>
      </c>
      <c r="J115" s="18" t="s">
        <v>30</v>
      </c>
      <c r="K115" s="61"/>
    </row>
    <row r="116" spans="1:11" s="24" customFormat="1" ht="33" customHeight="1" x14ac:dyDescent="0.3">
      <c r="A116" s="36" t="s">
        <v>55</v>
      </c>
      <c r="B116" s="37"/>
      <c r="C116" s="38"/>
      <c r="D116" s="38"/>
      <c r="E116" s="38"/>
      <c r="F116" s="288">
        <f>F112+F113+F114+F115</f>
        <v>243038.39</v>
      </c>
      <c r="G116" s="21"/>
      <c r="H116" s="21"/>
      <c r="I116" s="21"/>
      <c r="J116" s="39"/>
      <c r="K116" s="9"/>
    </row>
    <row r="117" spans="1:11" s="258" customFormat="1" ht="200.4" customHeight="1" x14ac:dyDescent="0.3">
      <c r="A117" s="75" t="s">
        <v>56</v>
      </c>
      <c r="B117" s="56" t="s">
        <v>283</v>
      </c>
      <c r="C117" s="59">
        <v>3131</v>
      </c>
      <c r="D117" s="59"/>
      <c r="E117" s="59"/>
      <c r="F117" s="347">
        <v>0</v>
      </c>
      <c r="G117" s="18" t="s">
        <v>52</v>
      </c>
      <c r="H117" s="35" t="s">
        <v>306</v>
      </c>
      <c r="I117" s="60" t="s">
        <v>485</v>
      </c>
      <c r="J117" s="54">
        <v>44354422</v>
      </c>
      <c r="K117" s="61"/>
    </row>
    <row r="118" spans="1:11" s="258" customFormat="1" ht="148.5" customHeight="1" x14ac:dyDescent="0.4">
      <c r="A118" s="75" t="s">
        <v>56</v>
      </c>
      <c r="B118" s="108" t="s">
        <v>284</v>
      </c>
      <c r="C118" s="59">
        <v>3132</v>
      </c>
      <c r="D118" s="59"/>
      <c r="E118" s="59"/>
      <c r="F118" s="347">
        <v>68106</v>
      </c>
      <c r="G118" s="18" t="s">
        <v>52</v>
      </c>
      <c r="H118" s="35" t="s">
        <v>81</v>
      </c>
      <c r="I118" s="60" t="s">
        <v>281</v>
      </c>
      <c r="J118" s="54">
        <v>44354422</v>
      </c>
      <c r="K118" s="61"/>
    </row>
    <row r="119" spans="1:11" s="24" customFormat="1" ht="33" customHeight="1" x14ac:dyDescent="0.3">
      <c r="A119" s="257" t="s">
        <v>278</v>
      </c>
      <c r="B119" s="37"/>
      <c r="C119" s="38"/>
      <c r="D119" s="38"/>
      <c r="E119" s="38"/>
      <c r="F119" s="288">
        <f>F117+F118</f>
        <v>68106</v>
      </c>
      <c r="G119" s="21"/>
      <c r="H119" s="21"/>
      <c r="I119" s="21"/>
      <c r="J119" s="39"/>
      <c r="K119" s="61"/>
    </row>
    <row r="120" spans="1:11" s="24" customFormat="1" ht="150" customHeight="1" x14ac:dyDescent="0.3">
      <c r="A120" s="112" t="s">
        <v>126</v>
      </c>
      <c r="B120" s="58" t="s">
        <v>125</v>
      </c>
      <c r="C120" s="59">
        <v>3132</v>
      </c>
      <c r="D120" s="59"/>
      <c r="E120" s="59"/>
      <c r="F120" s="330">
        <v>1583</v>
      </c>
      <c r="G120" s="35" t="s">
        <v>18</v>
      </c>
      <c r="H120" s="35" t="s">
        <v>73</v>
      </c>
      <c r="I120" s="60" t="s">
        <v>122</v>
      </c>
      <c r="J120" s="54">
        <v>44354422</v>
      </c>
      <c r="K120" s="9"/>
    </row>
    <row r="121" spans="1:11" s="24" customFormat="1" ht="129.75" customHeight="1" x14ac:dyDescent="0.4">
      <c r="A121" s="251" t="s">
        <v>88</v>
      </c>
      <c r="B121" s="252" t="s">
        <v>127</v>
      </c>
      <c r="C121" s="253">
        <v>3132</v>
      </c>
      <c r="D121" s="254"/>
      <c r="E121" s="254"/>
      <c r="F121" s="310">
        <v>750000</v>
      </c>
      <c r="G121" s="255" t="s">
        <v>121</v>
      </c>
      <c r="H121" s="311" t="s">
        <v>74</v>
      </c>
      <c r="I121" s="256" t="s">
        <v>212</v>
      </c>
      <c r="J121" s="97" t="s">
        <v>30</v>
      </c>
      <c r="K121" s="9"/>
    </row>
    <row r="122" spans="1:11" s="24" customFormat="1" ht="147" customHeight="1" x14ac:dyDescent="0.4">
      <c r="A122" s="250" t="s">
        <v>56</v>
      </c>
      <c r="B122" s="244" t="s">
        <v>276</v>
      </c>
      <c r="C122" s="245">
        <v>3132</v>
      </c>
      <c r="D122" s="246"/>
      <c r="E122" s="246"/>
      <c r="F122" s="324">
        <v>0</v>
      </c>
      <c r="G122" s="247" t="s">
        <v>52</v>
      </c>
      <c r="H122" s="309" t="s">
        <v>82</v>
      </c>
      <c r="I122" s="248" t="s">
        <v>370</v>
      </c>
      <c r="J122" s="249" t="s">
        <v>30</v>
      </c>
      <c r="K122" s="9"/>
    </row>
    <row r="123" spans="1:11" s="24" customFormat="1" ht="127.5" customHeight="1" x14ac:dyDescent="0.4">
      <c r="A123" s="199" t="s">
        <v>56</v>
      </c>
      <c r="B123" s="259" t="s">
        <v>267</v>
      </c>
      <c r="C123" s="260">
        <v>3132</v>
      </c>
      <c r="D123" s="261"/>
      <c r="E123" s="261"/>
      <c r="F123" s="282">
        <v>1400000</v>
      </c>
      <c r="G123" s="262" t="s">
        <v>52</v>
      </c>
      <c r="H123" s="312" t="s">
        <v>81</v>
      </c>
      <c r="I123" s="263" t="s">
        <v>295</v>
      </c>
      <c r="J123" s="242" t="s">
        <v>30</v>
      </c>
      <c r="K123" s="9"/>
    </row>
    <row r="124" spans="1:11" s="24" customFormat="1" ht="158.4" customHeight="1" x14ac:dyDescent="0.4">
      <c r="A124" s="58" t="s">
        <v>112</v>
      </c>
      <c r="B124" s="241" t="s">
        <v>268</v>
      </c>
      <c r="C124" s="104">
        <v>3132</v>
      </c>
      <c r="D124" s="105"/>
      <c r="E124" s="105"/>
      <c r="F124" s="283">
        <v>17204.71</v>
      </c>
      <c r="G124" s="19" t="s">
        <v>18</v>
      </c>
      <c r="H124" s="106" t="s">
        <v>81</v>
      </c>
      <c r="I124" s="60" t="s">
        <v>296</v>
      </c>
      <c r="J124" s="301" t="s">
        <v>30</v>
      </c>
      <c r="K124" s="9"/>
    </row>
    <row r="125" spans="1:11" s="24" customFormat="1" ht="160.19999999999999" customHeight="1" x14ac:dyDescent="0.4">
      <c r="A125" s="235" t="s">
        <v>114</v>
      </c>
      <c r="B125" s="241" t="s">
        <v>269</v>
      </c>
      <c r="C125" s="104">
        <v>3132</v>
      </c>
      <c r="D125" s="105"/>
      <c r="E125" s="105"/>
      <c r="F125" s="283">
        <v>4272</v>
      </c>
      <c r="G125" s="19" t="s">
        <v>18</v>
      </c>
      <c r="H125" s="106" t="s">
        <v>81</v>
      </c>
      <c r="I125" s="114" t="s">
        <v>324</v>
      </c>
      <c r="J125" s="301" t="s">
        <v>30</v>
      </c>
      <c r="K125" s="9"/>
    </row>
    <row r="126" spans="1:11" s="24" customFormat="1" ht="168" customHeight="1" x14ac:dyDescent="0.4">
      <c r="A126" s="325" t="s">
        <v>126</v>
      </c>
      <c r="B126" s="243" t="s">
        <v>272</v>
      </c>
      <c r="C126" s="245"/>
      <c r="D126" s="246"/>
      <c r="E126" s="246"/>
      <c r="F126" s="324">
        <v>828304</v>
      </c>
      <c r="G126" s="247" t="s">
        <v>18</v>
      </c>
      <c r="H126" s="309" t="s">
        <v>361</v>
      </c>
      <c r="I126" s="248" t="s">
        <v>371</v>
      </c>
      <c r="J126" s="326" t="s">
        <v>30</v>
      </c>
      <c r="K126" s="9"/>
    </row>
    <row r="127" spans="1:11" s="24" customFormat="1" ht="108" customHeight="1" x14ac:dyDescent="0.4">
      <c r="A127" s="250" t="s">
        <v>56</v>
      </c>
      <c r="B127" s="244" t="s">
        <v>301</v>
      </c>
      <c r="C127" s="245">
        <v>3132</v>
      </c>
      <c r="D127" s="246"/>
      <c r="E127" s="246"/>
      <c r="F127" s="308">
        <v>3473000</v>
      </c>
      <c r="G127" s="247" t="s">
        <v>52</v>
      </c>
      <c r="H127" s="309" t="s">
        <v>82</v>
      </c>
      <c r="I127" s="248" t="s">
        <v>436</v>
      </c>
      <c r="J127" s="249" t="s">
        <v>30</v>
      </c>
      <c r="K127" s="9"/>
    </row>
    <row r="128" spans="1:11" s="24" customFormat="1" ht="127.5" customHeight="1" x14ac:dyDescent="0.4">
      <c r="A128" s="58" t="s">
        <v>112</v>
      </c>
      <c r="B128" s="244" t="s">
        <v>270</v>
      </c>
      <c r="C128" s="104">
        <v>3132</v>
      </c>
      <c r="D128" s="105"/>
      <c r="E128" s="105"/>
      <c r="F128" s="324">
        <v>39869.4</v>
      </c>
      <c r="G128" s="19" t="s">
        <v>18</v>
      </c>
      <c r="H128" s="408" t="s">
        <v>373</v>
      </c>
      <c r="I128" s="407" t="s">
        <v>435</v>
      </c>
      <c r="J128" s="18" t="s">
        <v>30</v>
      </c>
      <c r="K128" s="9"/>
    </row>
    <row r="129" spans="1:11" s="24" customFormat="1" ht="125.25" customHeight="1" x14ac:dyDescent="0.4">
      <c r="A129" s="58" t="s">
        <v>114</v>
      </c>
      <c r="B129" s="244" t="s">
        <v>271</v>
      </c>
      <c r="C129" s="104">
        <v>3132</v>
      </c>
      <c r="D129" s="105"/>
      <c r="E129" s="105"/>
      <c r="F129" s="308">
        <v>4272</v>
      </c>
      <c r="G129" s="19" t="s">
        <v>18</v>
      </c>
      <c r="H129" s="408" t="s">
        <v>373</v>
      </c>
      <c r="I129" s="407" t="s">
        <v>437</v>
      </c>
      <c r="J129" s="18" t="s">
        <v>30</v>
      </c>
      <c r="K129" s="9"/>
    </row>
    <row r="130" spans="1:11" s="24" customFormat="1" ht="147.75" customHeight="1" x14ac:dyDescent="0.4">
      <c r="A130" s="112" t="s">
        <v>126</v>
      </c>
      <c r="B130" s="20" t="s">
        <v>273</v>
      </c>
      <c r="C130" s="104">
        <v>3132</v>
      </c>
      <c r="D130" s="105"/>
      <c r="E130" s="105"/>
      <c r="F130" s="283">
        <v>258717</v>
      </c>
      <c r="G130" s="19" t="s">
        <v>18</v>
      </c>
      <c r="H130" s="106" t="s">
        <v>81</v>
      </c>
      <c r="I130" s="60" t="s">
        <v>293</v>
      </c>
      <c r="J130" s="18" t="s">
        <v>30</v>
      </c>
      <c r="K130" s="9"/>
    </row>
    <row r="131" spans="1:11" s="24" customFormat="1" ht="170.25" customHeight="1" x14ac:dyDescent="0.4">
      <c r="A131" s="173" t="s">
        <v>56</v>
      </c>
      <c r="B131" s="169" t="s">
        <v>254</v>
      </c>
      <c r="C131" s="210">
        <v>3132</v>
      </c>
      <c r="D131" s="211"/>
      <c r="E131" s="211"/>
      <c r="F131" s="212">
        <v>5600000</v>
      </c>
      <c r="G131" s="131" t="s">
        <v>52</v>
      </c>
      <c r="H131" s="172" t="s">
        <v>79</v>
      </c>
      <c r="I131" s="116" t="s">
        <v>193</v>
      </c>
      <c r="J131" s="115" t="s">
        <v>30</v>
      </c>
      <c r="K131" s="9"/>
    </row>
    <row r="132" spans="1:11" s="24" customFormat="1" ht="33" customHeight="1" x14ac:dyDescent="0.3">
      <c r="A132" s="36" t="s">
        <v>124</v>
      </c>
      <c r="B132" s="37"/>
      <c r="C132" s="38"/>
      <c r="D132" s="38"/>
      <c r="E132" s="38"/>
      <c r="F132" s="288">
        <f>F120+F121+F123+F124+F125+F127+F128+F129+F130+F131+F126+F122</f>
        <v>12377222.109999999</v>
      </c>
      <c r="G132" s="21"/>
      <c r="H132" s="21"/>
      <c r="I132" s="21"/>
      <c r="J132" s="39"/>
      <c r="K132" s="9"/>
    </row>
    <row r="133" spans="1:11" s="24" customFormat="1" ht="233.25" customHeight="1" x14ac:dyDescent="0.3">
      <c r="A133" s="173" t="s">
        <v>56</v>
      </c>
      <c r="B133" s="173" t="s">
        <v>255</v>
      </c>
      <c r="C133" s="209">
        <v>3132</v>
      </c>
      <c r="D133" s="209"/>
      <c r="E133" s="209"/>
      <c r="F133" s="348">
        <v>16602483</v>
      </c>
      <c r="G133" s="131" t="s">
        <v>52</v>
      </c>
      <c r="H133" s="131" t="s">
        <v>81</v>
      </c>
      <c r="I133" s="131" t="s">
        <v>215</v>
      </c>
      <c r="J133" s="115" t="s">
        <v>30</v>
      </c>
      <c r="K133" s="9"/>
    </row>
    <row r="134" spans="1:11" s="24" customFormat="1" ht="33" customHeight="1" x14ac:dyDescent="0.3">
      <c r="A134" s="197" t="s">
        <v>216</v>
      </c>
      <c r="B134" s="37"/>
      <c r="C134" s="38"/>
      <c r="D134" s="38"/>
      <c r="E134" s="38"/>
      <c r="F134" s="288">
        <f>F133</f>
        <v>16602483</v>
      </c>
      <c r="G134" s="21"/>
      <c r="H134" s="21"/>
      <c r="I134" s="21"/>
      <c r="J134" s="39"/>
      <c r="K134" s="9"/>
    </row>
    <row r="135" spans="1:11" s="24" customFormat="1" ht="149.25" customHeight="1" x14ac:dyDescent="0.4">
      <c r="A135" s="182" t="s">
        <v>88</v>
      </c>
      <c r="B135" s="169" t="s">
        <v>129</v>
      </c>
      <c r="C135" s="210">
        <v>3132</v>
      </c>
      <c r="D135" s="211"/>
      <c r="E135" s="211"/>
      <c r="F135" s="212">
        <v>725000</v>
      </c>
      <c r="G135" s="131" t="s">
        <v>121</v>
      </c>
      <c r="H135" s="172" t="s">
        <v>74</v>
      </c>
      <c r="I135" s="116" t="s">
        <v>213</v>
      </c>
      <c r="J135" s="115" t="s">
        <v>30</v>
      </c>
      <c r="K135" s="9"/>
    </row>
    <row r="136" spans="1:11" s="24" customFormat="1" ht="147.75" customHeight="1" x14ac:dyDescent="0.4">
      <c r="A136" s="323" t="s">
        <v>56</v>
      </c>
      <c r="B136" s="244" t="s">
        <v>277</v>
      </c>
      <c r="C136" s="245">
        <v>3132</v>
      </c>
      <c r="D136" s="246"/>
      <c r="E136" s="246"/>
      <c r="F136" s="324">
        <v>0</v>
      </c>
      <c r="G136" s="247" t="s">
        <v>52</v>
      </c>
      <c r="H136" s="309" t="s">
        <v>82</v>
      </c>
      <c r="I136" s="248" t="s">
        <v>378</v>
      </c>
      <c r="J136" s="249" t="s">
        <v>30</v>
      </c>
      <c r="K136" s="9"/>
    </row>
    <row r="137" spans="1:11" s="24" customFormat="1" ht="233.4" customHeight="1" x14ac:dyDescent="0.3">
      <c r="A137" s="129" t="s">
        <v>56</v>
      </c>
      <c r="B137" s="113" t="s">
        <v>154</v>
      </c>
      <c r="C137" s="130">
        <v>3132</v>
      </c>
      <c r="D137" s="130"/>
      <c r="E137" s="130"/>
      <c r="F137" s="349">
        <v>2387950</v>
      </c>
      <c r="G137" s="131" t="s">
        <v>18</v>
      </c>
      <c r="H137" s="115" t="s">
        <v>73</v>
      </c>
      <c r="I137" s="116" t="s">
        <v>153</v>
      </c>
      <c r="J137" s="115" t="s">
        <v>30</v>
      </c>
      <c r="K137" s="9"/>
    </row>
    <row r="138" spans="1:11" s="24" customFormat="1" ht="214.5" customHeight="1" x14ac:dyDescent="0.3">
      <c r="A138" s="58" t="s">
        <v>112</v>
      </c>
      <c r="B138" s="128" t="s">
        <v>157</v>
      </c>
      <c r="C138" s="107">
        <v>3132</v>
      </c>
      <c r="D138" s="107"/>
      <c r="E138" s="107"/>
      <c r="F138" s="349">
        <v>29291.17</v>
      </c>
      <c r="G138" s="35" t="s">
        <v>18</v>
      </c>
      <c r="H138" s="18" t="s">
        <v>73</v>
      </c>
      <c r="I138" s="60" t="s">
        <v>156</v>
      </c>
      <c r="J138" s="18" t="s">
        <v>30</v>
      </c>
      <c r="K138" s="9"/>
    </row>
    <row r="139" spans="1:11" s="24" customFormat="1" ht="214.5" customHeight="1" x14ac:dyDescent="0.3">
      <c r="A139" s="58" t="s">
        <v>114</v>
      </c>
      <c r="B139" s="128" t="s">
        <v>158</v>
      </c>
      <c r="C139" s="107">
        <v>3132</v>
      </c>
      <c r="D139" s="107"/>
      <c r="E139" s="107"/>
      <c r="F139" s="349">
        <v>5988</v>
      </c>
      <c r="G139" s="35" t="s">
        <v>18</v>
      </c>
      <c r="H139" s="18" t="s">
        <v>73</v>
      </c>
      <c r="I139" s="60" t="s">
        <v>164</v>
      </c>
      <c r="J139" s="18" t="s">
        <v>30</v>
      </c>
      <c r="K139" s="9"/>
    </row>
    <row r="140" spans="1:11" s="24" customFormat="1" ht="171" customHeight="1" x14ac:dyDescent="0.3">
      <c r="A140" s="321" t="s">
        <v>88</v>
      </c>
      <c r="B140" s="361" t="s">
        <v>432</v>
      </c>
      <c r="C140" s="322">
        <v>3132</v>
      </c>
      <c r="D140" s="322"/>
      <c r="E140" s="322"/>
      <c r="F140" s="319">
        <v>560000</v>
      </c>
      <c r="G140" s="247" t="s">
        <v>18</v>
      </c>
      <c r="H140" s="406" t="s">
        <v>373</v>
      </c>
      <c r="I140" s="248" t="s">
        <v>431</v>
      </c>
      <c r="J140" s="249" t="s">
        <v>30</v>
      </c>
      <c r="K140" s="9"/>
    </row>
    <row r="141" spans="1:11" s="24" customFormat="1" ht="33" customHeight="1" x14ac:dyDescent="0.3">
      <c r="A141" s="36" t="s">
        <v>128</v>
      </c>
      <c r="B141" s="37"/>
      <c r="C141" s="38"/>
      <c r="D141" s="38"/>
      <c r="E141" s="38"/>
      <c r="F141" s="288">
        <f>F135+F137+F138+F139+F140+F136</f>
        <v>3708229.17</v>
      </c>
      <c r="G141" s="21"/>
      <c r="H141" s="21"/>
      <c r="I141" s="21"/>
      <c r="J141" s="39"/>
      <c r="K141" s="9"/>
    </row>
    <row r="142" spans="1:11" s="16" customFormat="1" ht="120" customHeight="1" x14ac:dyDescent="0.3">
      <c r="A142" s="58" t="s">
        <v>19</v>
      </c>
      <c r="B142" s="58" t="s">
        <v>218</v>
      </c>
      <c r="C142" s="71" t="s">
        <v>42</v>
      </c>
      <c r="D142" s="59"/>
      <c r="E142" s="59"/>
      <c r="F142" s="329">
        <v>200000</v>
      </c>
      <c r="G142" s="35" t="s">
        <v>121</v>
      </c>
      <c r="H142" s="35" t="s">
        <v>73</v>
      </c>
      <c r="I142" s="18" t="s">
        <v>77</v>
      </c>
      <c r="J142" s="18" t="s">
        <v>30</v>
      </c>
      <c r="K142" s="17"/>
    </row>
    <row r="143" spans="1:11" s="380" customFormat="1" ht="129" customHeight="1" x14ac:dyDescent="0.3">
      <c r="A143" s="372" t="s">
        <v>312</v>
      </c>
      <c r="B143" s="372" t="s">
        <v>405</v>
      </c>
      <c r="C143" s="373" t="s">
        <v>42</v>
      </c>
      <c r="D143" s="377"/>
      <c r="E143" s="377"/>
      <c r="F143" s="378">
        <v>400000</v>
      </c>
      <c r="G143" s="374" t="s">
        <v>121</v>
      </c>
      <c r="H143" s="374" t="s">
        <v>74</v>
      </c>
      <c r="I143" s="374" t="s">
        <v>75</v>
      </c>
      <c r="J143" s="374" t="s">
        <v>30</v>
      </c>
      <c r="K143" s="379"/>
    </row>
    <row r="144" spans="1:11" s="16" customFormat="1" ht="119.25" customHeight="1" x14ac:dyDescent="0.3">
      <c r="A144" s="23" t="s">
        <v>19</v>
      </c>
      <c r="B144" s="23" t="s">
        <v>219</v>
      </c>
      <c r="C144" s="51" t="s">
        <v>42</v>
      </c>
      <c r="D144" s="34"/>
      <c r="E144" s="34"/>
      <c r="F144" s="329">
        <v>400000</v>
      </c>
      <c r="G144" s="35" t="s">
        <v>121</v>
      </c>
      <c r="H144" s="19" t="s">
        <v>74</v>
      </c>
      <c r="I144" s="35" t="s">
        <v>75</v>
      </c>
      <c r="J144" s="19" t="s">
        <v>30</v>
      </c>
      <c r="K144" s="17"/>
    </row>
    <row r="145" spans="1:11" s="16" customFormat="1" ht="114" customHeight="1" x14ac:dyDescent="0.3">
      <c r="A145" s="279" t="s">
        <v>19</v>
      </c>
      <c r="B145" s="279" t="s">
        <v>220</v>
      </c>
      <c r="C145" s="280" t="s">
        <v>42</v>
      </c>
      <c r="D145" s="281"/>
      <c r="E145" s="281"/>
      <c r="F145" s="290">
        <v>290644.8</v>
      </c>
      <c r="G145" s="278" t="s">
        <v>121</v>
      </c>
      <c r="H145" s="278" t="s">
        <v>82</v>
      </c>
      <c r="I145" s="278" t="s">
        <v>292</v>
      </c>
      <c r="J145" s="278" t="s">
        <v>30</v>
      </c>
      <c r="K145" s="17"/>
    </row>
    <row r="146" spans="1:11" s="16" customFormat="1" ht="138.75" customHeight="1" x14ac:dyDescent="0.3">
      <c r="A146" s="279" t="s">
        <v>200</v>
      </c>
      <c r="B146" s="58" t="s">
        <v>291</v>
      </c>
      <c r="C146" s="71" t="s">
        <v>42</v>
      </c>
      <c r="D146" s="59"/>
      <c r="E146" s="59"/>
      <c r="F146" s="290">
        <v>23887.439999999999</v>
      </c>
      <c r="G146" s="35" t="s">
        <v>18</v>
      </c>
      <c r="H146" s="35" t="s">
        <v>82</v>
      </c>
      <c r="I146" s="35"/>
      <c r="J146" s="35" t="s">
        <v>30</v>
      </c>
      <c r="K146" s="17"/>
    </row>
    <row r="147" spans="1:11" s="16" customFormat="1" ht="113.25" customHeight="1" x14ac:dyDescent="0.3">
      <c r="A147" s="23" t="s">
        <v>19</v>
      </c>
      <c r="B147" s="23" t="s">
        <v>221</v>
      </c>
      <c r="C147" s="51" t="s">
        <v>42</v>
      </c>
      <c r="D147" s="52"/>
      <c r="E147" s="52"/>
      <c r="F147" s="329">
        <v>200000</v>
      </c>
      <c r="G147" s="35" t="s">
        <v>121</v>
      </c>
      <c r="H147" s="19" t="s">
        <v>76</v>
      </c>
      <c r="I147" s="35" t="s">
        <v>78</v>
      </c>
      <c r="J147" s="19" t="s">
        <v>30</v>
      </c>
      <c r="K147" s="17"/>
    </row>
    <row r="148" spans="1:11" s="16" customFormat="1" ht="109.5" customHeight="1" x14ac:dyDescent="0.3">
      <c r="A148" s="58" t="s">
        <v>19</v>
      </c>
      <c r="B148" s="58" t="s">
        <v>332</v>
      </c>
      <c r="C148" s="71" t="s">
        <v>42</v>
      </c>
      <c r="D148" s="72"/>
      <c r="E148" s="72"/>
      <c r="F148" s="329">
        <v>0</v>
      </c>
      <c r="G148" s="35" t="s">
        <v>121</v>
      </c>
      <c r="H148" s="35" t="s">
        <v>79</v>
      </c>
      <c r="I148" s="18" t="s">
        <v>217</v>
      </c>
      <c r="J148" s="19" t="s">
        <v>30</v>
      </c>
      <c r="K148" s="17"/>
    </row>
    <row r="149" spans="1:11" s="16" customFormat="1" ht="109.5" customHeight="1" x14ac:dyDescent="0.3">
      <c r="A149" s="173" t="s">
        <v>19</v>
      </c>
      <c r="B149" s="173" t="s">
        <v>222</v>
      </c>
      <c r="C149" s="186" t="s">
        <v>42</v>
      </c>
      <c r="D149" s="187"/>
      <c r="E149" s="187"/>
      <c r="F149" s="351">
        <v>242947.95</v>
      </c>
      <c r="G149" s="131" t="s">
        <v>121</v>
      </c>
      <c r="H149" s="131" t="s">
        <v>76</v>
      </c>
      <c r="I149" s="131" t="s">
        <v>241</v>
      </c>
      <c r="J149" s="131" t="s">
        <v>30</v>
      </c>
      <c r="K149" s="17"/>
    </row>
    <row r="150" spans="1:11" s="16" customFormat="1" ht="129" customHeight="1" x14ac:dyDescent="0.3">
      <c r="A150" s="213" t="s">
        <v>200</v>
      </c>
      <c r="B150" s="213" t="s">
        <v>223</v>
      </c>
      <c r="C150" s="214" t="s">
        <v>42</v>
      </c>
      <c r="D150" s="215"/>
      <c r="E150" s="215"/>
      <c r="F150" s="352">
        <v>3426.45</v>
      </c>
      <c r="G150" s="150" t="s">
        <v>18</v>
      </c>
      <c r="H150" s="150" t="s">
        <v>79</v>
      </c>
      <c r="I150" s="131" t="s">
        <v>307</v>
      </c>
      <c r="J150" s="131" t="s">
        <v>30</v>
      </c>
      <c r="K150" s="17"/>
    </row>
    <row r="151" spans="1:11" s="16" customFormat="1" ht="131.4" customHeight="1" x14ac:dyDescent="0.3">
      <c r="A151" s="58" t="s">
        <v>19</v>
      </c>
      <c r="B151" s="58" t="s">
        <v>224</v>
      </c>
      <c r="C151" s="71" t="s">
        <v>42</v>
      </c>
      <c r="D151" s="72"/>
      <c r="E151" s="72"/>
      <c r="F151" s="329">
        <v>200000</v>
      </c>
      <c r="G151" s="35" t="s">
        <v>121</v>
      </c>
      <c r="H151" s="35" t="s">
        <v>76</v>
      </c>
      <c r="I151" s="35" t="s">
        <v>78</v>
      </c>
      <c r="J151" s="35" t="s">
        <v>30</v>
      </c>
      <c r="K151" s="17"/>
    </row>
    <row r="152" spans="1:11" s="16" customFormat="1" ht="114" customHeight="1" x14ac:dyDescent="0.3">
      <c r="A152" s="118" t="s">
        <v>19</v>
      </c>
      <c r="B152" s="118" t="s">
        <v>225</v>
      </c>
      <c r="C152" s="426" t="s">
        <v>42</v>
      </c>
      <c r="D152" s="427"/>
      <c r="E152" s="427"/>
      <c r="F152" s="428">
        <v>225063.36</v>
      </c>
      <c r="G152" s="167" t="s">
        <v>121</v>
      </c>
      <c r="H152" s="167" t="s">
        <v>373</v>
      </c>
      <c r="I152" s="167" t="s">
        <v>509</v>
      </c>
      <c r="J152" s="167" t="s">
        <v>30</v>
      </c>
      <c r="K152" s="17"/>
    </row>
    <row r="153" spans="1:11" s="16" customFormat="1" ht="114" customHeight="1" x14ac:dyDescent="0.3">
      <c r="A153" s="118" t="s">
        <v>200</v>
      </c>
      <c r="B153" s="118" t="s">
        <v>445</v>
      </c>
      <c r="C153" s="426" t="s">
        <v>42</v>
      </c>
      <c r="D153" s="427"/>
      <c r="E153" s="427"/>
      <c r="F153" s="471">
        <v>2723.13</v>
      </c>
      <c r="G153" s="167" t="s">
        <v>18</v>
      </c>
      <c r="H153" s="167" t="s">
        <v>306</v>
      </c>
      <c r="I153" s="120" t="s">
        <v>508</v>
      </c>
      <c r="J153" s="167" t="s">
        <v>30</v>
      </c>
      <c r="K153" s="17"/>
    </row>
    <row r="154" spans="1:11" s="16" customFormat="1" ht="140.25" customHeight="1" x14ac:dyDescent="0.3">
      <c r="A154" s="58" t="s">
        <v>19</v>
      </c>
      <c r="B154" s="58" t="s">
        <v>226</v>
      </c>
      <c r="C154" s="71" t="s">
        <v>42</v>
      </c>
      <c r="D154" s="72"/>
      <c r="E154" s="72"/>
      <c r="F154" s="329">
        <v>1200000</v>
      </c>
      <c r="G154" s="35" t="s">
        <v>121</v>
      </c>
      <c r="H154" s="35" t="s">
        <v>80</v>
      </c>
      <c r="I154" s="18" t="s">
        <v>138</v>
      </c>
      <c r="J154" s="35" t="s">
        <v>30</v>
      </c>
      <c r="K154" s="17"/>
    </row>
    <row r="155" spans="1:11" s="16" customFormat="1" ht="102.75" customHeight="1" x14ac:dyDescent="0.3">
      <c r="A155" s="58" t="s">
        <v>19</v>
      </c>
      <c r="B155" s="58" t="s">
        <v>227</v>
      </c>
      <c r="C155" s="71" t="s">
        <v>42</v>
      </c>
      <c r="D155" s="72"/>
      <c r="E155" s="72"/>
      <c r="F155" s="329">
        <v>600000</v>
      </c>
      <c r="G155" s="35" t="s">
        <v>121</v>
      </c>
      <c r="H155" s="35" t="s">
        <v>80</v>
      </c>
      <c r="I155" s="35" t="s">
        <v>139</v>
      </c>
      <c r="J155" s="35" t="s">
        <v>30</v>
      </c>
      <c r="K155" s="17"/>
    </row>
    <row r="156" spans="1:11" s="16" customFormat="1" ht="129" customHeight="1" x14ac:dyDescent="0.3">
      <c r="A156" s="58" t="s">
        <v>19</v>
      </c>
      <c r="B156" s="58" t="s">
        <v>228</v>
      </c>
      <c r="C156" s="71" t="s">
        <v>42</v>
      </c>
      <c r="D156" s="72"/>
      <c r="E156" s="72"/>
      <c r="F156" s="376">
        <f>79599-41200</f>
        <v>38399</v>
      </c>
      <c r="G156" s="35" t="s">
        <v>121</v>
      </c>
      <c r="H156" s="35" t="s">
        <v>82</v>
      </c>
      <c r="I156" s="35" t="s">
        <v>418</v>
      </c>
      <c r="J156" s="35" t="s">
        <v>30</v>
      </c>
      <c r="K156" s="17"/>
    </row>
    <row r="157" spans="1:11" s="305" customFormat="1" ht="113.25" customHeight="1" x14ac:dyDescent="0.3">
      <c r="A157" s="250" t="s">
        <v>312</v>
      </c>
      <c r="B157" s="250" t="s">
        <v>318</v>
      </c>
      <c r="C157" s="302" t="s">
        <v>42</v>
      </c>
      <c r="D157" s="303"/>
      <c r="E157" s="303"/>
      <c r="F157" s="353">
        <v>908770.38</v>
      </c>
      <c r="G157" s="247" t="s">
        <v>121</v>
      </c>
      <c r="H157" s="247" t="s">
        <v>82</v>
      </c>
      <c r="I157" s="249" t="s">
        <v>334</v>
      </c>
      <c r="J157" s="247" t="s">
        <v>30</v>
      </c>
      <c r="K157" s="304"/>
    </row>
    <row r="158" spans="1:11" s="305" customFormat="1" ht="134.25" customHeight="1" x14ac:dyDescent="0.3">
      <c r="A158" s="250" t="s">
        <v>313</v>
      </c>
      <c r="B158" s="250" t="s">
        <v>319</v>
      </c>
      <c r="C158" s="302" t="s">
        <v>42</v>
      </c>
      <c r="D158" s="303"/>
      <c r="E158" s="303"/>
      <c r="F158" s="353">
        <v>11630.62</v>
      </c>
      <c r="G158" s="247" t="s">
        <v>18</v>
      </c>
      <c r="H158" s="247" t="s">
        <v>82</v>
      </c>
      <c r="I158" s="249"/>
      <c r="J158" s="247" t="s">
        <v>30</v>
      </c>
      <c r="K158" s="304"/>
    </row>
    <row r="159" spans="1:11" s="16" customFormat="1" ht="108.75" customHeight="1" x14ac:dyDescent="0.3">
      <c r="A159" s="58" t="s">
        <v>19</v>
      </c>
      <c r="B159" s="58" t="s">
        <v>229</v>
      </c>
      <c r="C159" s="71" t="s">
        <v>42</v>
      </c>
      <c r="D159" s="72"/>
      <c r="E159" s="72"/>
      <c r="F159" s="329">
        <v>400000</v>
      </c>
      <c r="G159" s="35" t="s">
        <v>121</v>
      </c>
      <c r="H159" s="35" t="s">
        <v>74</v>
      </c>
      <c r="I159" s="35" t="s">
        <v>75</v>
      </c>
      <c r="J159" s="35" t="s">
        <v>30</v>
      </c>
      <c r="K159" s="17"/>
    </row>
    <row r="160" spans="1:11" s="16" customFormat="1" ht="197.25" customHeight="1" x14ac:dyDescent="0.3">
      <c r="A160" s="23" t="s">
        <v>312</v>
      </c>
      <c r="B160" s="23" t="s">
        <v>320</v>
      </c>
      <c r="C160" s="51" t="s">
        <v>42</v>
      </c>
      <c r="D160" s="52"/>
      <c r="E160" s="52"/>
      <c r="F160" s="397">
        <v>431839.98</v>
      </c>
      <c r="G160" s="19" t="s">
        <v>121</v>
      </c>
      <c r="H160" s="19" t="s">
        <v>82</v>
      </c>
      <c r="I160" s="398" t="s">
        <v>403</v>
      </c>
      <c r="J160" s="19" t="s">
        <v>30</v>
      </c>
      <c r="K160" s="17"/>
    </row>
    <row r="161" spans="1:11" s="16" customFormat="1" ht="111" customHeight="1" x14ac:dyDescent="0.3">
      <c r="A161" s="23" t="s">
        <v>313</v>
      </c>
      <c r="B161" s="23" t="s">
        <v>321</v>
      </c>
      <c r="C161" s="51" t="s">
        <v>42</v>
      </c>
      <c r="D161" s="52"/>
      <c r="E161" s="52"/>
      <c r="F161" s="397">
        <v>5172.3900000000003</v>
      </c>
      <c r="G161" s="19" t="s">
        <v>18</v>
      </c>
      <c r="H161" s="19" t="s">
        <v>361</v>
      </c>
      <c r="I161" s="19" t="s">
        <v>404</v>
      </c>
      <c r="J161" s="19" t="s">
        <v>30</v>
      </c>
      <c r="K161" s="17"/>
    </row>
    <row r="162" spans="1:11" s="16" customFormat="1" ht="112.5" customHeight="1" x14ac:dyDescent="0.3">
      <c r="A162" s="58" t="s">
        <v>19</v>
      </c>
      <c r="B162" s="58" t="s">
        <v>230</v>
      </c>
      <c r="C162" s="71" t="s">
        <v>42</v>
      </c>
      <c r="D162" s="72"/>
      <c r="E162" s="72"/>
      <c r="F162" s="329">
        <v>600000</v>
      </c>
      <c r="G162" s="35" t="s">
        <v>121</v>
      </c>
      <c r="H162" s="35" t="s">
        <v>80</v>
      </c>
      <c r="I162" s="18" t="s">
        <v>317</v>
      </c>
      <c r="J162" s="35" t="s">
        <v>30</v>
      </c>
      <c r="K162" s="17"/>
    </row>
    <row r="163" spans="1:11" s="16" customFormat="1" ht="129" customHeight="1" x14ac:dyDescent="0.3">
      <c r="A163" s="58" t="s">
        <v>19</v>
      </c>
      <c r="B163" s="58" t="s">
        <v>231</v>
      </c>
      <c r="C163" s="71" t="s">
        <v>42</v>
      </c>
      <c r="D163" s="72"/>
      <c r="E163" s="72"/>
      <c r="F163" s="329">
        <v>200000</v>
      </c>
      <c r="G163" s="35" t="s">
        <v>121</v>
      </c>
      <c r="H163" s="35" t="s">
        <v>81</v>
      </c>
      <c r="I163" s="35" t="s">
        <v>140</v>
      </c>
      <c r="J163" s="35" t="s">
        <v>30</v>
      </c>
      <c r="K163" s="17"/>
    </row>
    <row r="164" spans="1:11" s="16" customFormat="1" ht="111.75" customHeight="1" x14ac:dyDescent="0.3">
      <c r="A164" s="58" t="s">
        <v>19</v>
      </c>
      <c r="B164" s="58" t="s">
        <v>232</v>
      </c>
      <c r="C164" s="71" t="s">
        <v>42</v>
      </c>
      <c r="D164" s="72"/>
      <c r="E164" s="72"/>
      <c r="F164" s="329">
        <v>200000</v>
      </c>
      <c r="G164" s="35" t="s">
        <v>121</v>
      </c>
      <c r="H164" s="35" t="s">
        <v>73</v>
      </c>
      <c r="I164" s="35" t="s">
        <v>78</v>
      </c>
      <c r="J164" s="35" t="s">
        <v>30</v>
      </c>
      <c r="K164" s="17"/>
    </row>
    <row r="165" spans="1:11" s="16" customFormat="1" ht="110.25" customHeight="1" x14ac:dyDescent="0.3">
      <c r="A165" s="58" t="s">
        <v>19</v>
      </c>
      <c r="B165" s="58" t="s">
        <v>233</v>
      </c>
      <c r="C165" s="71" t="s">
        <v>42</v>
      </c>
      <c r="D165" s="72"/>
      <c r="E165" s="72"/>
      <c r="F165" s="329">
        <v>400000</v>
      </c>
      <c r="G165" s="35" t="s">
        <v>121</v>
      </c>
      <c r="H165" s="35" t="s">
        <v>76</v>
      </c>
      <c r="I165" s="35" t="s">
        <v>113</v>
      </c>
      <c r="J165" s="35" t="s">
        <v>30</v>
      </c>
      <c r="K165" s="17"/>
    </row>
    <row r="166" spans="1:11" s="16" customFormat="1" ht="110.25" customHeight="1" x14ac:dyDescent="0.3">
      <c r="A166" s="58" t="s">
        <v>19</v>
      </c>
      <c r="B166" s="58" t="s">
        <v>234</v>
      </c>
      <c r="C166" s="71" t="s">
        <v>42</v>
      </c>
      <c r="D166" s="72"/>
      <c r="E166" s="72"/>
      <c r="F166" s="329">
        <v>0</v>
      </c>
      <c r="G166" s="35" t="s">
        <v>121</v>
      </c>
      <c r="H166" s="35" t="s">
        <v>79</v>
      </c>
      <c r="I166" s="18" t="s">
        <v>235</v>
      </c>
      <c r="J166" s="35" t="s">
        <v>30</v>
      </c>
      <c r="K166" s="17"/>
    </row>
    <row r="167" spans="1:11" s="409" customFormat="1" ht="103.5" customHeight="1" x14ac:dyDescent="0.3">
      <c r="A167" s="372" t="s">
        <v>19</v>
      </c>
      <c r="B167" s="372" t="s">
        <v>236</v>
      </c>
      <c r="C167" s="373" t="s">
        <v>42</v>
      </c>
      <c r="D167" s="458"/>
      <c r="E167" s="458"/>
      <c r="F167" s="459">
        <v>463053.18</v>
      </c>
      <c r="G167" s="374" t="s">
        <v>121</v>
      </c>
      <c r="H167" s="460" t="s">
        <v>306</v>
      </c>
      <c r="I167" s="374" t="s">
        <v>515</v>
      </c>
      <c r="J167" s="374" t="s">
        <v>30</v>
      </c>
      <c r="K167" s="379"/>
    </row>
    <row r="168" spans="1:11" s="410" customFormat="1" ht="103.5" customHeight="1" x14ac:dyDescent="0.3">
      <c r="A168" s="461" t="s">
        <v>313</v>
      </c>
      <c r="B168" s="461" t="s">
        <v>438</v>
      </c>
      <c r="C168" s="462" t="s">
        <v>42</v>
      </c>
      <c r="D168" s="463"/>
      <c r="E168" s="463"/>
      <c r="F168" s="459">
        <v>55476.82</v>
      </c>
      <c r="G168" s="460" t="s">
        <v>18</v>
      </c>
      <c r="H168" s="460" t="s">
        <v>373</v>
      </c>
      <c r="I168" s="460"/>
      <c r="J168" s="374" t="s">
        <v>30</v>
      </c>
      <c r="K168" s="464"/>
    </row>
    <row r="169" spans="1:11" s="16" customFormat="1" ht="128.25" customHeight="1" x14ac:dyDescent="0.3">
      <c r="A169" s="23" t="s">
        <v>312</v>
      </c>
      <c r="B169" s="23" t="s">
        <v>407</v>
      </c>
      <c r="C169" s="51" t="s">
        <v>42</v>
      </c>
      <c r="D169" s="52"/>
      <c r="E169" s="52"/>
      <c r="F169" s="397">
        <v>830511.6</v>
      </c>
      <c r="G169" s="19" t="s">
        <v>121</v>
      </c>
      <c r="H169" s="19" t="s">
        <v>373</v>
      </c>
      <c r="I169" s="19" t="s">
        <v>510</v>
      </c>
      <c r="J169" s="19" t="s">
        <v>30</v>
      </c>
      <c r="K169" s="17"/>
    </row>
    <row r="170" spans="1:11" s="16" customFormat="1" ht="116.25" customHeight="1" x14ac:dyDescent="0.3">
      <c r="A170" s="23" t="s">
        <v>313</v>
      </c>
      <c r="B170" s="440" t="s">
        <v>406</v>
      </c>
      <c r="C170" s="51" t="s">
        <v>42</v>
      </c>
      <c r="D170" s="52"/>
      <c r="E170" s="52"/>
      <c r="F170" s="465">
        <v>10500</v>
      </c>
      <c r="G170" s="19" t="s">
        <v>18</v>
      </c>
      <c r="H170" s="396" t="s">
        <v>306</v>
      </c>
      <c r="I170" s="31" t="s">
        <v>507</v>
      </c>
      <c r="J170" s="19" t="s">
        <v>30</v>
      </c>
      <c r="K170" s="17"/>
    </row>
    <row r="171" spans="1:11" s="16" customFormat="1" ht="189.75" customHeight="1" x14ac:dyDescent="0.3">
      <c r="A171" s="216" t="s">
        <v>19</v>
      </c>
      <c r="B171" s="216" t="s">
        <v>237</v>
      </c>
      <c r="C171" s="217" t="s">
        <v>42</v>
      </c>
      <c r="D171" s="218"/>
      <c r="E171" s="218"/>
      <c r="F171" s="354">
        <v>339691.2</v>
      </c>
      <c r="G171" s="219" t="s">
        <v>121</v>
      </c>
      <c r="H171" s="219" t="s">
        <v>80</v>
      </c>
      <c r="I171" s="220" t="s">
        <v>333</v>
      </c>
      <c r="J171" s="219" t="s">
        <v>30</v>
      </c>
      <c r="K171" s="17"/>
    </row>
    <row r="172" spans="1:11" s="16" customFormat="1" ht="126.75" customHeight="1" x14ac:dyDescent="0.3">
      <c r="A172" s="216" t="s">
        <v>200</v>
      </c>
      <c r="B172" s="216" t="s">
        <v>252</v>
      </c>
      <c r="C172" s="217" t="s">
        <v>42</v>
      </c>
      <c r="D172" s="218"/>
      <c r="E172" s="218"/>
      <c r="F172" s="329">
        <v>4654</v>
      </c>
      <c r="G172" s="219" t="s">
        <v>18</v>
      </c>
      <c r="H172" s="219" t="s">
        <v>81</v>
      </c>
      <c r="I172" s="220" t="s">
        <v>359</v>
      </c>
      <c r="J172" s="219" t="s">
        <v>30</v>
      </c>
      <c r="K172" s="17"/>
    </row>
    <row r="173" spans="1:11" s="16" customFormat="1" ht="178.2" customHeight="1" x14ac:dyDescent="0.3">
      <c r="A173" s="264" t="s">
        <v>312</v>
      </c>
      <c r="B173" s="264" t="s">
        <v>288</v>
      </c>
      <c r="C173" s="265" t="s">
        <v>42</v>
      </c>
      <c r="D173" s="266"/>
      <c r="E173" s="266"/>
      <c r="F173" s="355">
        <v>388586.4</v>
      </c>
      <c r="G173" s="267" t="s">
        <v>121</v>
      </c>
      <c r="H173" s="267" t="s">
        <v>82</v>
      </c>
      <c r="I173" s="267" t="s">
        <v>360</v>
      </c>
      <c r="J173" s="267" t="s">
        <v>30</v>
      </c>
      <c r="K173" s="17"/>
    </row>
    <row r="174" spans="1:11" s="16" customFormat="1" ht="130.5" customHeight="1" x14ac:dyDescent="0.3">
      <c r="A174" s="58" t="s">
        <v>313</v>
      </c>
      <c r="B174" s="264" t="s">
        <v>322</v>
      </c>
      <c r="C174" s="71" t="s">
        <v>42</v>
      </c>
      <c r="D174" s="72"/>
      <c r="E174" s="72"/>
      <c r="F174" s="329">
        <v>4615.4399999999996</v>
      </c>
      <c r="G174" s="35" t="s">
        <v>18</v>
      </c>
      <c r="H174" s="35" t="s">
        <v>82</v>
      </c>
      <c r="I174" s="18" t="s">
        <v>358</v>
      </c>
      <c r="J174" s="35" t="s">
        <v>30</v>
      </c>
      <c r="K174" s="17"/>
    </row>
    <row r="175" spans="1:11" s="16" customFormat="1" ht="145.5" customHeight="1" x14ac:dyDescent="0.3">
      <c r="A175" s="23" t="s">
        <v>312</v>
      </c>
      <c r="B175" s="23" t="s">
        <v>310</v>
      </c>
      <c r="C175" s="51" t="s">
        <v>42</v>
      </c>
      <c r="D175" s="52"/>
      <c r="E175" s="52"/>
      <c r="F175" s="397">
        <v>1243294.26</v>
      </c>
      <c r="G175" s="19" t="s">
        <v>121</v>
      </c>
      <c r="H175" s="19" t="s">
        <v>82</v>
      </c>
      <c r="I175" s="19" t="s">
        <v>419</v>
      </c>
      <c r="J175" s="19" t="s">
        <v>30</v>
      </c>
      <c r="K175" s="17"/>
    </row>
    <row r="176" spans="1:11" s="16" customFormat="1" ht="152.25" customHeight="1" x14ac:dyDescent="0.3">
      <c r="A176" s="23" t="s">
        <v>313</v>
      </c>
      <c r="B176" s="23" t="s">
        <v>311</v>
      </c>
      <c r="C176" s="51" t="s">
        <v>42</v>
      </c>
      <c r="D176" s="52"/>
      <c r="E176" s="52"/>
      <c r="F176" s="397">
        <v>14919.82</v>
      </c>
      <c r="G176" s="19" t="s">
        <v>18</v>
      </c>
      <c r="H176" s="19" t="s">
        <v>82</v>
      </c>
      <c r="I176" s="19" t="s">
        <v>382</v>
      </c>
      <c r="J176" s="19" t="s">
        <v>30</v>
      </c>
      <c r="K176" s="17"/>
    </row>
    <row r="177" spans="1:11" s="16" customFormat="1" ht="123" customHeight="1" x14ac:dyDescent="0.3">
      <c r="A177" s="58" t="s">
        <v>19</v>
      </c>
      <c r="B177" s="58" t="s">
        <v>238</v>
      </c>
      <c r="C177" s="71" t="s">
        <v>42</v>
      </c>
      <c r="D177" s="72"/>
      <c r="E177" s="72"/>
      <c r="F177" s="329">
        <v>0</v>
      </c>
      <c r="G177" s="35" t="s">
        <v>121</v>
      </c>
      <c r="H177" s="35" t="s">
        <v>79</v>
      </c>
      <c r="I177" s="18" t="s">
        <v>235</v>
      </c>
      <c r="J177" s="35" t="s">
        <v>30</v>
      </c>
      <c r="K177" s="17"/>
    </row>
    <row r="178" spans="1:11" s="16" customFormat="1" ht="130.5" customHeight="1" x14ac:dyDescent="0.3">
      <c r="A178" s="58" t="s">
        <v>19</v>
      </c>
      <c r="B178" s="58" t="s">
        <v>239</v>
      </c>
      <c r="C178" s="71" t="s">
        <v>42</v>
      </c>
      <c r="D178" s="72"/>
      <c r="E178" s="72"/>
      <c r="F178" s="329">
        <v>380000</v>
      </c>
      <c r="G178" s="35" t="s">
        <v>121</v>
      </c>
      <c r="H178" s="35" t="s">
        <v>82</v>
      </c>
      <c r="I178" s="35" t="s">
        <v>240</v>
      </c>
      <c r="J178" s="35" t="s">
        <v>30</v>
      </c>
      <c r="K178" s="17"/>
    </row>
    <row r="179" spans="1:11" ht="33.6" customHeight="1" x14ac:dyDescent="0.4">
      <c r="A179" s="66" t="s">
        <v>41</v>
      </c>
      <c r="B179" s="64"/>
      <c r="C179" s="64"/>
      <c r="D179" s="64"/>
      <c r="E179" s="64"/>
      <c r="F179" s="289">
        <f>SUM(F142:F178)</f>
        <v>10919808.219999999</v>
      </c>
      <c r="G179" s="64"/>
      <c r="H179" s="78"/>
      <c r="I179" s="78"/>
      <c r="J179" s="65"/>
    </row>
    <row r="180" spans="1:11" s="306" customFormat="1" ht="155.25" customHeight="1" x14ac:dyDescent="0.3">
      <c r="A180" s="67" t="s">
        <v>88</v>
      </c>
      <c r="B180" s="74" t="s">
        <v>397</v>
      </c>
      <c r="C180" s="56">
        <v>3132</v>
      </c>
      <c r="D180" s="56"/>
      <c r="E180" s="56"/>
      <c r="F180" s="348">
        <v>8900</v>
      </c>
      <c r="G180" s="56" t="s">
        <v>18</v>
      </c>
      <c r="H180" s="56" t="s">
        <v>81</v>
      </c>
      <c r="I180" s="228" t="s">
        <v>408</v>
      </c>
      <c r="J180" s="35" t="s">
        <v>30</v>
      </c>
    </row>
    <row r="181" spans="1:11" s="369" customFormat="1" ht="90" customHeight="1" x14ac:dyDescent="0.3">
      <c r="A181" s="23" t="s">
        <v>137</v>
      </c>
      <c r="B181" s="367" t="s">
        <v>401</v>
      </c>
      <c r="C181" s="367">
        <v>3132</v>
      </c>
      <c r="D181" s="367"/>
      <c r="E181" s="367"/>
      <c r="F181" s="375">
        <v>462673</v>
      </c>
      <c r="G181" s="367" t="s">
        <v>121</v>
      </c>
      <c r="H181" s="385" t="s">
        <v>361</v>
      </c>
      <c r="I181" s="367" t="s">
        <v>376</v>
      </c>
      <c r="J181" s="19" t="s">
        <v>30</v>
      </c>
    </row>
    <row r="182" spans="1:11" s="306" customFormat="1" ht="130.5" customHeight="1" x14ac:dyDescent="0.3">
      <c r="A182" s="381" t="s">
        <v>313</v>
      </c>
      <c r="B182" s="382" t="s">
        <v>402</v>
      </c>
      <c r="C182" s="383">
        <v>3132</v>
      </c>
      <c r="D182" s="383"/>
      <c r="E182" s="383"/>
      <c r="F182" s="375">
        <v>6647</v>
      </c>
      <c r="G182" s="56" t="s">
        <v>18</v>
      </c>
      <c r="H182" s="56" t="s">
        <v>361</v>
      </c>
      <c r="I182" s="56"/>
      <c r="J182" s="19" t="s">
        <v>30</v>
      </c>
    </row>
    <row r="183" spans="1:11" s="306" customFormat="1" ht="138" customHeight="1" x14ac:dyDescent="0.3">
      <c r="A183" s="381" t="s">
        <v>114</v>
      </c>
      <c r="B183" s="382" t="s">
        <v>400</v>
      </c>
      <c r="C183" s="383">
        <v>3132</v>
      </c>
      <c r="D183" s="383"/>
      <c r="E183" s="383"/>
      <c r="F183" s="375">
        <v>4272</v>
      </c>
      <c r="G183" s="56" t="s">
        <v>18</v>
      </c>
      <c r="H183" s="56" t="s">
        <v>361</v>
      </c>
      <c r="I183" s="56"/>
      <c r="J183" s="19" t="s">
        <v>30</v>
      </c>
    </row>
    <row r="184" spans="1:11" s="306" customFormat="1" ht="149.4" customHeight="1" x14ac:dyDescent="0.3">
      <c r="A184" s="67" t="s">
        <v>88</v>
      </c>
      <c r="B184" s="74" t="s">
        <v>398</v>
      </c>
      <c r="C184" s="56">
        <v>3132</v>
      </c>
      <c r="D184" s="56"/>
      <c r="E184" s="56"/>
      <c r="F184" s="370">
        <v>8950</v>
      </c>
      <c r="G184" s="56" t="s">
        <v>18</v>
      </c>
      <c r="H184" s="56" t="s">
        <v>81</v>
      </c>
      <c r="I184" s="371" t="s">
        <v>409</v>
      </c>
      <c r="J184" s="35" t="s">
        <v>30</v>
      </c>
    </row>
    <row r="185" spans="1:11" s="369" customFormat="1" ht="90" customHeight="1" x14ac:dyDescent="0.3">
      <c r="A185" s="365" t="s">
        <v>137</v>
      </c>
      <c r="B185" s="366" t="s">
        <v>399</v>
      </c>
      <c r="C185" s="367">
        <v>3132</v>
      </c>
      <c r="D185" s="367"/>
      <c r="E185" s="367"/>
      <c r="F185" s="370">
        <v>467118</v>
      </c>
      <c r="G185" s="367" t="s">
        <v>121</v>
      </c>
      <c r="H185" s="367" t="s">
        <v>361</v>
      </c>
      <c r="I185" s="367" t="s">
        <v>376</v>
      </c>
      <c r="J185" s="19" t="s">
        <v>30</v>
      </c>
    </row>
    <row r="186" spans="1:11" s="368" customFormat="1" ht="134.25" customHeight="1" x14ac:dyDescent="0.3">
      <c r="A186" s="381" t="s">
        <v>313</v>
      </c>
      <c r="B186" s="382" t="s">
        <v>410</v>
      </c>
      <c r="C186" s="383">
        <v>3132</v>
      </c>
      <c r="D186" s="383"/>
      <c r="E186" s="383"/>
      <c r="F186" s="370">
        <v>6702</v>
      </c>
      <c r="G186" s="367" t="s">
        <v>18</v>
      </c>
      <c r="H186" s="367" t="s">
        <v>361</v>
      </c>
      <c r="I186" s="367"/>
      <c r="J186" s="19" t="s">
        <v>30</v>
      </c>
    </row>
    <row r="187" spans="1:11" s="368" customFormat="1" ht="134.25" customHeight="1" x14ac:dyDescent="0.3">
      <c r="A187" s="381" t="s">
        <v>114</v>
      </c>
      <c r="B187" s="382" t="s">
        <v>411</v>
      </c>
      <c r="C187" s="383">
        <v>3132</v>
      </c>
      <c r="D187" s="383"/>
      <c r="E187" s="383"/>
      <c r="F187" s="370">
        <v>4272</v>
      </c>
      <c r="G187" s="367" t="s">
        <v>18</v>
      </c>
      <c r="H187" s="367" t="s">
        <v>361</v>
      </c>
      <c r="I187" s="367"/>
      <c r="J187" s="19" t="s">
        <v>30</v>
      </c>
    </row>
    <row r="188" spans="1:11" s="306" customFormat="1" ht="192.6" customHeight="1" x14ac:dyDescent="0.3">
      <c r="A188" s="321" t="s">
        <v>377</v>
      </c>
      <c r="B188" s="402" t="s">
        <v>430</v>
      </c>
      <c r="C188" s="360">
        <v>3132</v>
      </c>
      <c r="D188" s="360"/>
      <c r="E188" s="360"/>
      <c r="F188" s="363">
        <v>500000</v>
      </c>
      <c r="G188" s="360" t="s">
        <v>121</v>
      </c>
      <c r="H188" s="360" t="s">
        <v>373</v>
      </c>
      <c r="I188" s="360" t="s">
        <v>429</v>
      </c>
      <c r="J188" s="364" t="s">
        <v>30</v>
      </c>
    </row>
    <row r="189" spans="1:11" s="24" customFormat="1" ht="33.6" customHeight="1" x14ac:dyDescent="0.4">
      <c r="A189" s="79" t="s">
        <v>248</v>
      </c>
      <c r="B189" s="63"/>
      <c r="C189" s="64"/>
      <c r="D189" s="64"/>
      <c r="E189" s="64"/>
      <c r="F189" s="289">
        <f>F180+F181+F182+F183+F184+F185+F186+F187+F188</f>
        <v>1469534</v>
      </c>
      <c r="G189" s="64"/>
      <c r="H189" s="64"/>
      <c r="I189" s="78"/>
      <c r="J189" s="65"/>
    </row>
    <row r="190" spans="1:11" s="306" customFormat="1" ht="190.95" customHeight="1" x14ac:dyDescent="0.3">
      <c r="A190" s="74" t="s">
        <v>316</v>
      </c>
      <c r="B190" s="74" t="s">
        <v>250</v>
      </c>
      <c r="C190" s="56">
        <v>2240</v>
      </c>
      <c r="D190" s="56"/>
      <c r="E190" s="56"/>
      <c r="F190" s="347">
        <v>11262</v>
      </c>
      <c r="G190" s="56" t="s">
        <v>18</v>
      </c>
      <c r="H190" s="56" t="s">
        <v>82</v>
      </c>
      <c r="I190" s="56" t="s">
        <v>314</v>
      </c>
      <c r="J190" s="35" t="s">
        <v>30</v>
      </c>
    </row>
    <row r="191" spans="1:11" s="306" customFormat="1" ht="190.2" customHeight="1" x14ac:dyDescent="0.3">
      <c r="A191" s="74" t="s">
        <v>315</v>
      </c>
      <c r="B191" s="74" t="s">
        <v>251</v>
      </c>
      <c r="C191" s="56">
        <v>2240</v>
      </c>
      <c r="D191" s="56"/>
      <c r="E191" s="56"/>
      <c r="F191" s="347">
        <v>11262</v>
      </c>
      <c r="G191" s="56" t="s">
        <v>18</v>
      </c>
      <c r="H191" s="56" t="s">
        <v>82</v>
      </c>
      <c r="I191" s="56" t="s">
        <v>427</v>
      </c>
      <c r="J191" s="35" t="s">
        <v>30</v>
      </c>
    </row>
    <row r="192" spans="1:11" s="24" customFormat="1" ht="33.6" customHeight="1" x14ac:dyDescent="0.4">
      <c r="A192" s="79" t="s">
        <v>249</v>
      </c>
      <c r="B192" s="63"/>
      <c r="C192" s="64"/>
      <c r="D192" s="64"/>
      <c r="E192" s="64"/>
      <c r="F192" s="289">
        <f>F190+F191</f>
        <v>22524</v>
      </c>
      <c r="G192" s="64"/>
      <c r="H192" s="64"/>
      <c r="I192" s="78"/>
      <c r="J192" s="65"/>
    </row>
    <row r="193" spans="1:11" s="24" customFormat="1" ht="201" customHeight="1" x14ac:dyDescent="0.4">
      <c r="A193" s="117" t="s">
        <v>88</v>
      </c>
      <c r="B193" s="394" t="s">
        <v>417</v>
      </c>
      <c r="C193" s="392">
        <v>3122</v>
      </c>
      <c r="D193" s="393"/>
      <c r="E193" s="393"/>
      <c r="F193" s="395">
        <f>366750-366750</f>
        <v>0</v>
      </c>
      <c r="G193" s="167" t="s">
        <v>121</v>
      </c>
      <c r="H193" s="122" t="s">
        <v>79</v>
      </c>
      <c r="I193" s="188" t="s">
        <v>428</v>
      </c>
      <c r="J193" s="167" t="s">
        <v>30</v>
      </c>
    </row>
    <row r="194" spans="1:11" s="24" customFormat="1" ht="195" customHeight="1" x14ac:dyDescent="0.4">
      <c r="A194" s="221" t="s">
        <v>88</v>
      </c>
      <c r="B194" s="222" t="s">
        <v>179</v>
      </c>
      <c r="C194" s="223">
        <v>3141</v>
      </c>
      <c r="D194" s="224"/>
      <c r="E194" s="224"/>
      <c r="F194" s="356">
        <v>44500</v>
      </c>
      <c r="G194" s="94" t="s">
        <v>18</v>
      </c>
      <c r="H194" s="239" t="s">
        <v>76</v>
      </c>
      <c r="I194" s="85" t="s">
        <v>335</v>
      </c>
      <c r="J194" s="94" t="s">
        <v>30</v>
      </c>
    </row>
    <row r="195" spans="1:11" s="287" customFormat="1" ht="147" customHeight="1" x14ac:dyDescent="0.4">
      <c r="A195" s="67" t="s">
        <v>63</v>
      </c>
      <c r="B195" s="222" t="s">
        <v>243</v>
      </c>
      <c r="C195" s="73">
        <v>3141</v>
      </c>
      <c r="D195" s="53"/>
      <c r="E195" s="53"/>
      <c r="F195" s="283">
        <v>247513</v>
      </c>
      <c r="G195" s="35" t="s">
        <v>18</v>
      </c>
      <c r="H195" s="54" t="s">
        <v>306</v>
      </c>
      <c r="I195" s="18" t="s">
        <v>480</v>
      </c>
      <c r="J195" s="286" t="s">
        <v>30</v>
      </c>
      <c r="K195" s="258"/>
    </row>
    <row r="196" spans="1:11" s="24" customFormat="1" ht="168.6" customHeight="1" x14ac:dyDescent="0.4">
      <c r="A196" s="236" t="s">
        <v>112</v>
      </c>
      <c r="B196" s="222" t="s">
        <v>261</v>
      </c>
      <c r="C196" s="73">
        <v>3141</v>
      </c>
      <c r="D196" s="53"/>
      <c r="E196" s="53"/>
      <c r="F196" s="456">
        <v>3300</v>
      </c>
      <c r="G196" s="35" t="s">
        <v>18</v>
      </c>
      <c r="H196" s="54" t="s">
        <v>306</v>
      </c>
      <c r="I196" s="18" t="s">
        <v>511</v>
      </c>
      <c r="J196" s="35" t="s">
        <v>30</v>
      </c>
    </row>
    <row r="197" spans="1:11" s="24" customFormat="1" ht="168.6" customHeight="1" x14ac:dyDescent="0.4">
      <c r="A197" s="58" t="s">
        <v>114</v>
      </c>
      <c r="B197" s="222" t="s">
        <v>262</v>
      </c>
      <c r="C197" s="73">
        <v>3141</v>
      </c>
      <c r="D197" s="53"/>
      <c r="E197" s="53"/>
      <c r="F197" s="283">
        <v>3560</v>
      </c>
      <c r="G197" s="35" t="s">
        <v>18</v>
      </c>
      <c r="H197" s="54" t="s">
        <v>306</v>
      </c>
      <c r="I197" s="18" t="s">
        <v>502</v>
      </c>
      <c r="J197" s="35" t="s">
        <v>30</v>
      </c>
    </row>
    <row r="198" spans="1:11" s="24" customFormat="1" ht="183" customHeight="1" x14ac:dyDescent="0.4">
      <c r="A198" s="182" t="s">
        <v>88</v>
      </c>
      <c r="B198" s="225" t="s">
        <v>178</v>
      </c>
      <c r="C198" s="226">
        <v>3141</v>
      </c>
      <c r="D198" s="227"/>
      <c r="E198" s="227"/>
      <c r="F198" s="296">
        <v>44500</v>
      </c>
      <c r="G198" s="131" t="s">
        <v>18</v>
      </c>
      <c r="H198" s="238" t="s">
        <v>76</v>
      </c>
      <c r="I198" s="228" t="s">
        <v>357</v>
      </c>
      <c r="J198" s="131" t="s">
        <v>30</v>
      </c>
    </row>
    <row r="199" spans="1:11" s="24" customFormat="1" ht="149.25" customHeight="1" x14ac:dyDescent="0.4">
      <c r="A199" s="67" t="s">
        <v>63</v>
      </c>
      <c r="B199" s="196" t="s">
        <v>244</v>
      </c>
      <c r="C199" s="73">
        <v>3141</v>
      </c>
      <c r="D199" s="53"/>
      <c r="E199" s="53"/>
      <c r="F199" s="296">
        <v>528850</v>
      </c>
      <c r="G199" s="35" t="s">
        <v>18</v>
      </c>
      <c r="H199" s="54" t="s">
        <v>82</v>
      </c>
      <c r="I199" s="18" t="s">
        <v>328</v>
      </c>
      <c r="J199" s="35" t="s">
        <v>30</v>
      </c>
    </row>
    <row r="200" spans="1:11" s="24" customFormat="1" ht="171" customHeight="1" x14ac:dyDescent="0.4">
      <c r="A200" s="236" t="s">
        <v>112</v>
      </c>
      <c r="B200" s="196" t="s">
        <v>257</v>
      </c>
      <c r="C200" s="73">
        <v>3141</v>
      </c>
      <c r="D200" s="53"/>
      <c r="E200" s="53"/>
      <c r="F200" s="296">
        <v>7280.76</v>
      </c>
      <c r="G200" s="35" t="s">
        <v>18</v>
      </c>
      <c r="H200" s="54" t="s">
        <v>82</v>
      </c>
      <c r="I200" s="18" t="s">
        <v>329</v>
      </c>
      <c r="J200" s="35" t="s">
        <v>30</v>
      </c>
    </row>
    <row r="201" spans="1:11" s="24" customFormat="1" ht="171" customHeight="1" x14ac:dyDescent="0.4">
      <c r="A201" s="235" t="s">
        <v>114</v>
      </c>
      <c r="B201" s="196" t="s">
        <v>258</v>
      </c>
      <c r="C201" s="73">
        <v>3141</v>
      </c>
      <c r="D201" s="53"/>
      <c r="E201" s="53"/>
      <c r="F201" s="296">
        <v>3560</v>
      </c>
      <c r="G201" s="35" t="s">
        <v>18</v>
      </c>
      <c r="H201" s="54" t="s">
        <v>82</v>
      </c>
      <c r="I201" s="18" t="s">
        <v>330</v>
      </c>
      <c r="J201" s="35" t="s">
        <v>30</v>
      </c>
    </row>
    <row r="202" spans="1:11" s="24" customFormat="1" ht="145.5" customHeight="1" x14ac:dyDescent="0.4">
      <c r="A202" s="229" t="s">
        <v>88</v>
      </c>
      <c r="B202" s="230" t="s">
        <v>177</v>
      </c>
      <c r="C202" s="231">
        <v>3141</v>
      </c>
      <c r="D202" s="232"/>
      <c r="E202" s="232"/>
      <c r="F202" s="357">
        <v>44500</v>
      </c>
      <c r="G202" s="233" t="s">
        <v>18</v>
      </c>
      <c r="H202" s="237" t="s">
        <v>76</v>
      </c>
      <c r="I202" s="234" t="s">
        <v>331</v>
      </c>
      <c r="J202" s="233" t="s">
        <v>30</v>
      </c>
    </row>
    <row r="203" spans="1:11" s="24" customFormat="1" ht="108" customHeight="1" x14ac:dyDescent="0.4">
      <c r="A203" s="229" t="s">
        <v>63</v>
      </c>
      <c r="B203" s="230" t="s">
        <v>245</v>
      </c>
      <c r="C203" s="73">
        <v>3141</v>
      </c>
      <c r="D203" s="53"/>
      <c r="E203" s="53"/>
      <c r="F203" s="357">
        <v>66680</v>
      </c>
      <c r="G203" s="35" t="s">
        <v>18</v>
      </c>
      <c r="H203" s="54" t="s">
        <v>80</v>
      </c>
      <c r="I203" s="18" t="s">
        <v>325</v>
      </c>
      <c r="J203" s="35" t="s">
        <v>30</v>
      </c>
    </row>
    <row r="204" spans="1:11" s="24" customFormat="1" ht="126.75" customHeight="1" x14ac:dyDescent="0.4">
      <c r="A204" s="102" t="s">
        <v>112</v>
      </c>
      <c r="B204" s="230" t="s">
        <v>259</v>
      </c>
      <c r="C204" s="73">
        <v>3141</v>
      </c>
      <c r="D204" s="53"/>
      <c r="E204" s="53"/>
      <c r="F204" s="357">
        <v>933.45</v>
      </c>
      <c r="G204" s="35" t="s">
        <v>18</v>
      </c>
      <c r="H204" s="54" t="s">
        <v>80</v>
      </c>
      <c r="I204" s="307" t="s">
        <v>326</v>
      </c>
      <c r="J204" s="35" t="s">
        <v>30</v>
      </c>
    </row>
    <row r="205" spans="1:11" s="24" customFormat="1" ht="126" customHeight="1" x14ac:dyDescent="0.4">
      <c r="A205" s="235" t="s">
        <v>114</v>
      </c>
      <c r="B205" s="230" t="s">
        <v>260</v>
      </c>
      <c r="C205" s="73">
        <v>3141</v>
      </c>
      <c r="D205" s="53"/>
      <c r="E205" s="53"/>
      <c r="F205" s="357">
        <v>1780</v>
      </c>
      <c r="G205" s="35" t="s">
        <v>18</v>
      </c>
      <c r="H205" s="54" t="s">
        <v>80</v>
      </c>
      <c r="I205" s="18" t="s">
        <v>327</v>
      </c>
      <c r="J205" s="35" t="s">
        <v>30</v>
      </c>
    </row>
    <row r="206" spans="1:11" s="24" customFormat="1" ht="150.6" customHeight="1" x14ac:dyDescent="0.4">
      <c r="A206" s="229" t="s">
        <v>88</v>
      </c>
      <c r="B206" s="80" t="s">
        <v>481</v>
      </c>
      <c r="C206" s="73">
        <v>3141</v>
      </c>
      <c r="D206" s="53"/>
      <c r="E206" s="53"/>
      <c r="F206" s="455">
        <v>350000</v>
      </c>
      <c r="G206" s="35" t="s">
        <v>18</v>
      </c>
      <c r="H206" s="54" t="s">
        <v>306</v>
      </c>
      <c r="I206" s="439" t="s">
        <v>482</v>
      </c>
      <c r="J206" s="35" t="s">
        <v>30</v>
      </c>
    </row>
    <row r="207" spans="1:11" s="24" customFormat="1" ht="33" customHeight="1" x14ac:dyDescent="0.4">
      <c r="A207" s="79" t="s">
        <v>83</v>
      </c>
      <c r="B207" s="63"/>
      <c r="C207" s="64"/>
      <c r="D207" s="64"/>
      <c r="E207" s="64"/>
      <c r="F207" s="289">
        <f>SUM(F193:F206)</f>
        <v>1346957.21</v>
      </c>
      <c r="G207" s="64"/>
      <c r="H207" s="78"/>
      <c r="I207" s="78"/>
      <c r="J207" s="65"/>
    </row>
    <row r="208" spans="1:11" s="306" customFormat="1" ht="220.5" customHeight="1" x14ac:dyDescent="0.3">
      <c r="A208" s="67" t="s">
        <v>279</v>
      </c>
      <c r="B208" s="74" t="s">
        <v>247</v>
      </c>
      <c r="C208" s="162">
        <v>2240</v>
      </c>
      <c r="D208" s="162"/>
      <c r="E208" s="162"/>
      <c r="F208" s="358">
        <v>3250</v>
      </c>
      <c r="G208" s="56" t="s">
        <v>18</v>
      </c>
      <c r="H208" s="56" t="s">
        <v>81</v>
      </c>
      <c r="I208" s="56" t="s">
        <v>280</v>
      </c>
      <c r="J208" s="18" t="s">
        <v>30</v>
      </c>
    </row>
    <row r="209" spans="1:10" s="24" customFormat="1" ht="33" customHeight="1" x14ac:dyDescent="0.4">
      <c r="A209" s="79" t="s">
        <v>246</v>
      </c>
      <c r="B209" s="63"/>
      <c r="C209" s="64"/>
      <c r="D209" s="64"/>
      <c r="E209" s="64"/>
      <c r="F209" s="289">
        <f>F208</f>
        <v>3250</v>
      </c>
      <c r="G209" s="64"/>
      <c r="H209" s="78"/>
      <c r="I209" s="78"/>
      <c r="J209" s="65"/>
    </row>
    <row r="210" spans="1:10" s="24" customFormat="1" ht="210.75" customHeight="1" x14ac:dyDescent="0.4">
      <c r="A210" s="67" t="s">
        <v>88</v>
      </c>
      <c r="B210" s="80" t="s">
        <v>131</v>
      </c>
      <c r="C210" s="73">
        <v>3142</v>
      </c>
      <c r="D210" s="53"/>
      <c r="E210" s="53"/>
      <c r="F210" s="283">
        <v>0</v>
      </c>
      <c r="G210" s="35" t="s">
        <v>121</v>
      </c>
      <c r="H210" s="54" t="s">
        <v>306</v>
      </c>
      <c r="I210" s="60" t="s">
        <v>484</v>
      </c>
      <c r="J210" s="35" t="s">
        <v>30</v>
      </c>
    </row>
    <row r="211" spans="1:10" s="24" customFormat="1" ht="33" customHeight="1" x14ac:dyDescent="0.4">
      <c r="A211" s="79" t="s">
        <v>130</v>
      </c>
      <c r="B211" s="63"/>
      <c r="C211" s="64"/>
      <c r="D211" s="64"/>
      <c r="E211" s="64"/>
      <c r="F211" s="289">
        <f>SUM(F210)</f>
        <v>0</v>
      </c>
      <c r="G211" s="64"/>
      <c r="H211" s="78"/>
      <c r="I211" s="78"/>
      <c r="J211" s="65"/>
    </row>
    <row r="212" spans="1:10" s="24" customFormat="1" ht="171" customHeight="1" x14ac:dyDescent="0.4">
      <c r="A212" s="67" t="s">
        <v>63</v>
      </c>
      <c r="B212" s="69" t="s">
        <v>62</v>
      </c>
      <c r="C212" s="73">
        <v>3142</v>
      </c>
      <c r="D212" s="53"/>
      <c r="E212" s="53"/>
      <c r="F212" s="283">
        <v>1042000</v>
      </c>
      <c r="G212" s="35" t="s">
        <v>18</v>
      </c>
      <c r="H212" s="54" t="s">
        <v>66</v>
      </c>
      <c r="I212" s="55" t="s">
        <v>356</v>
      </c>
      <c r="J212" s="18" t="s">
        <v>30</v>
      </c>
    </row>
    <row r="213" spans="1:10" s="24" customFormat="1" ht="146.25" customHeight="1" x14ac:dyDescent="0.4">
      <c r="A213" s="102" t="s">
        <v>112</v>
      </c>
      <c r="B213" s="69" t="s">
        <v>342</v>
      </c>
      <c r="C213" s="73">
        <v>3142</v>
      </c>
      <c r="D213" s="53"/>
      <c r="E213" s="53"/>
      <c r="F213" s="359">
        <v>11947.7</v>
      </c>
      <c r="G213" s="35" t="s">
        <v>18</v>
      </c>
      <c r="H213" s="54" t="s">
        <v>73</v>
      </c>
      <c r="I213" s="55" t="s">
        <v>355</v>
      </c>
      <c r="J213" s="35" t="s">
        <v>30</v>
      </c>
    </row>
    <row r="214" spans="1:10" s="24" customFormat="1" ht="162.75" customHeight="1" x14ac:dyDescent="0.4">
      <c r="A214" s="58" t="s">
        <v>112</v>
      </c>
      <c r="B214" s="69" t="s">
        <v>341</v>
      </c>
      <c r="C214" s="73">
        <v>3142</v>
      </c>
      <c r="D214" s="53"/>
      <c r="E214" s="53"/>
      <c r="F214" s="283">
        <v>2136</v>
      </c>
      <c r="G214" s="35" t="s">
        <v>18</v>
      </c>
      <c r="H214" s="54" t="s">
        <v>73</v>
      </c>
      <c r="I214" s="55" t="s">
        <v>354</v>
      </c>
      <c r="J214" s="35" t="s">
        <v>30</v>
      </c>
    </row>
    <row r="215" spans="1:10" s="24" customFormat="1" ht="210" customHeight="1" x14ac:dyDescent="0.4">
      <c r="A215" s="67" t="s">
        <v>88</v>
      </c>
      <c r="B215" s="69" t="s">
        <v>256</v>
      </c>
      <c r="C215" s="73">
        <v>3142</v>
      </c>
      <c r="D215" s="53"/>
      <c r="E215" s="53"/>
      <c r="F215" s="453">
        <v>414363.83</v>
      </c>
      <c r="G215" s="35" t="s">
        <v>18</v>
      </c>
      <c r="H215" s="457" t="s">
        <v>306</v>
      </c>
      <c r="I215" s="55" t="s">
        <v>503</v>
      </c>
      <c r="J215" s="35" t="s">
        <v>30</v>
      </c>
    </row>
    <row r="216" spans="1:10" s="24" customFormat="1" ht="246.75" customHeight="1" x14ac:dyDescent="0.4">
      <c r="A216" s="67" t="s">
        <v>134</v>
      </c>
      <c r="B216" s="69" t="s">
        <v>414</v>
      </c>
      <c r="C216" s="73">
        <v>3122</v>
      </c>
      <c r="D216" s="53"/>
      <c r="E216" s="53"/>
      <c r="F216" s="329">
        <v>0</v>
      </c>
      <c r="G216" s="54" t="s">
        <v>52</v>
      </c>
      <c r="H216" s="54" t="s">
        <v>306</v>
      </c>
      <c r="I216" s="454" t="s">
        <v>483</v>
      </c>
      <c r="J216" s="35" t="s">
        <v>30</v>
      </c>
    </row>
    <row r="217" spans="1:10" s="16" customFormat="1" ht="33" customHeight="1" x14ac:dyDescent="0.4">
      <c r="A217" s="62" t="s">
        <v>45</v>
      </c>
      <c r="B217" s="63"/>
      <c r="C217" s="64"/>
      <c r="D217" s="64"/>
      <c r="E217" s="64"/>
      <c r="F217" s="289">
        <f>F212+F213+F214+F215+F216</f>
        <v>1470447.53</v>
      </c>
      <c r="G217" s="64"/>
      <c r="H217" s="64"/>
      <c r="I217" s="64"/>
      <c r="J217" s="65"/>
    </row>
    <row r="218" spans="1:10" s="16" customFormat="1" ht="98.25" customHeight="1" x14ac:dyDescent="0.4">
      <c r="A218" s="23" t="s">
        <v>56</v>
      </c>
      <c r="B218" s="60" t="s">
        <v>108</v>
      </c>
      <c r="C218" s="54">
        <v>3132</v>
      </c>
      <c r="D218" s="81"/>
      <c r="E218" s="81"/>
      <c r="F218" s="283">
        <v>0</v>
      </c>
      <c r="G218" s="54" t="s">
        <v>52</v>
      </c>
      <c r="H218" s="54" t="s">
        <v>76</v>
      </c>
      <c r="I218" s="60" t="s">
        <v>346</v>
      </c>
      <c r="J218" s="18" t="s">
        <v>30</v>
      </c>
    </row>
    <row r="219" spans="1:10" s="16" customFormat="1" ht="111.75" customHeight="1" x14ac:dyDescent="0.4">
      <c r="A219" s="58" t="s">
        <v>112</v>
      </c>
      <c r="B219" s="60" t="s">
        <v>109</v>
      </c>
      <c r="C219" s="54">
        <v>3132</v>
      </c>
      <c r="D219" s="81"/>
      <c r="E219" s="81"/>
      <c r="F219" s="283">
        <v>0</v>
      </c>
      <c r="G219" s="60" t="s">
        <v>18</v>
      </c>
      <c r="H219" s="54" t="s">
        <v>76</v>
      </c>
      <c r="I219" s="60" t="s">
        <v>195</v>
      </c>
      <c r="J219" s="18" t="s">
        <v>30</v>
      </c>
    </row>
    <row r="220" spans="1:10" s="16" customFormat="1" ht="112.5" customHeight="1" x14ac:dyDescent="0.4">
      <c r="A220" s="58" t="s">
        <v>114</v>
      </c>
      <c r="B220" s="60" t="s">
        <v>110</v>
      </c>
      <c r="C220" s="54">
        <v>3132</v>
      </c>
      <c r="D220" s="81"/>
      <c r="E220" s="81"/>
      <c r="F220" s="283">
        <v>0</v>
      </c>
      <c r="G220" s="60" t="s">
        <v>18</v>
      </c>
      <c r="H220" s="54" t="s">
        <v>76</v>
      </c>
      <c r="I220" s="60" t="s">
        <v>195</v>
      </c>
      <c r="J220" s="18" t="s">
        <v>30</v>
      </c>
    </row>
    <row r="221" spans="1:10" s="16" customFormat="1" ht="192" customHeight="1" x14ac:dyDescent="0.4">
      <c r="A221" s="67" t="s">
        <v>88</v>
      </c>
      <c r="B221" s="180" t="s">
        <v>132</v>
      </c>
      <c r="C221" s="73">
        <v>3132</v>
      </c>
      <c r="D221" s="53"/>
      <c r="E221" s="53"/>
      <c r="F221" s="283">
        <v>210504.65</v>
      </c>
      <c r="G221" s="35" t="s">
        <v>121</v>
      </c>
      <c r="H221" s="54" t="s">
        <v>76</v>
      </c>
      <c r="I221" s="60" t="s">
        <v>372</v>
      </c>
      <c r="J221" s="35" t="s">
        <v>30</v>
      </c>
    </row>
    <row r="222" spans="1:10" s="16" customFormat="1" ht="26.4" customHeight="1" x14ac:dyDescent="0.4">
      <c r="A222" s="36" t="s">
        <v>111</v>
      </c>
      <c r="B222" s="63"/>
      <c r="C222" s="64"/>
      <c r="D222" s="64"/>
      <c r="E222" s="64"/>
      <c r="F222" s="289">
        <f>F218+F219+F220+F221</f>
        <v>210504.65</v>
      </c>
      <c r="G222" s="64"/>
      <c r="H222" s="64"/>
      <c r="I222" s="64"/>
      <c r="J222" s="65"/>
    </row>
    <row r="223" spans="1:10" s="16" customFormat="1" ht="126" customHeight="1" x14ac:dyDescent="0.4">
      <c r="A223" s="67" t="s">
        <v>134</v>
      </c>
      <c r="B223" s="80" t="s">
        <v>207</v>
      </c>
      <c r="C223" s="54">
        <v>3122</v>
      </c>
      <c r="D223" s="54"/>
      <c r="E223" s="54"/>
      <c r="F223" s="456">
        <v>0</v>
      </c>
      <c r="G223" s="54" t="s">
        <v>52</v>
      </c>
      <c r="H223" s="54" t="s">
        <v>306</v>
      </c>
      <c r="I223" s="60" t="s">
        <v>479</v>
      </c>
      <c r="J223" s="35" t="s">
        <v>30</v>
      </c>
    </row>
    <row r="224" spans="1:10" s="16" customFormat="1" ht="169.95" customHeight="1" x14ac:dyDescent="0.4">
      <c r="A224" s="191" t="s">
        <v>88</v>
      </c>
      <c r="B224" s="192" t="s">
        <v>208</v>
      </c>
      <c r="C224" s="193">
        <v>3122</v>
      </c>
      <c r="D224" s="193"/>
      <c r="E224" s="193"/>
      <c r="F224" s="291">
        <v>1200000</v>
      </c>
      <c r="G224" s="194" t="s">
        <v>18</v>
      </c>
      <c r="H224" s="193" t="s">
        <v>79</v>
      </c>
      <c r="I224" s="194" t="s">
        <v>214</v>
      </c>
      <c r="J224" s="195" t="s">
        <v>30</v>
      </c>
    </row>
    <row r="225" spans="1:10" s="16" customFormat="1" ht="201.6" customHeight="1" x14ac:dyDescent="0.4">
      <c r="A225" s="67" t="s">
        <v>134</v>
      </c>
      <c r="B225" s="196" t="s">
        <v>206</v>
      </c>
      <c r="C225" s="73">
        <v>3122</v>
      </c>
      <c r="D225" s="53"/>
      <c r="E225" s="53"/>
      <c r="F225" s="324">
        <v>0</v>
      </c>
      <c r="G225" s="54" t="s">
        <v>52</v>
      </c>
      <c r="H225" s="54" t="s">
        <v>79</v>
      </c>
      <c r="I225" s="248" t="s">
        <v>374</v>
      </c>
      <c r="J225" s="35" t="s">
        <v>30</v>
      </c>
    </row>
    <row r="226" spans="1:10" s="16" customFormat="1" ht="229.5" customHeight="1" x14ac:dyDescent="0.4">
      <c r="A226" s="268" t="s">
        <v>88</v>
      </c>
      <c r="B226" s="269" t="s">
        <v>287</v>
      </c>
      <c r="C226" s="270">
        <v>3122</v>
      </c>
      <c r="D226" s="271"/>
      <c r="E226" s="271"/>
      <c r="F226" s="292">
        <v>62937</v>
      </c>
      <c r="G226" s="163" t="s">
        <v>18</v>
      </c>
      <c r="H226" s="272" t="s">
        <v>81</v>
      </c>
      <c r="I226" s="163" t="s">
        <v>343</v>
      </c>
      <c r="J226" s="273" t="s">
        <v>30</v>
      </c>
    </row>
    <row r="227" spans="1:10" s="16" customFormat="1" ht="209.25" customHeight="1" x14ac:dyDescent="0.4">
      <c r="A227" s="268" t="s">
        <v>88</v>
      </c>
      <c r="B227" s="285" t="s">
        <v>305</v>
      </c>
      <c r="C227" s="270">
        <v>3122</v>
      </c>
      <c r="D227" s="271"/>
      <c r="E227" s="271"/>
      <c r="F227" s="293">
        <v>1089297</v>
      </c>
      <c r="G227" s="273" t="s">
        <v>18</v>
      </c>
      <c r="H227" s="313" t="s">
        <v>82</v>
      </c>
      <c r="I227" s="314" t="s">
        <v>304</v>
      </c>
      <c r="J227" s="273" t="s">
        <v>30</v>
      </c>
    </row>
    <row r="228" spans="1:10" s="16" customFormat="1" ht="210" customHeight="1" x14ac:dyDescent="0.4">
      <c r="A228" s="67" t="s">
        <v>286</v>
      </c>
      <c r="B228" s="80" t="s">
        <v>302</v>
      </c>
      <c r="C228" s="73">
        <v>3122</v>
      </c>
      <c r="D228" s="53"/>
      <c r="E228" s="53"/>
      <c r="F228" s="293">
        <v>47766</v>
      </c>
      <c r="G228" s="35" t="s">
        <v>18</v>
      </c>
      <c r="H228" s="54" t="s">
        <v>306</v>
      </c>
      <c r="I228" s="60" t="s">
        <v>303</v>
      </c>
      <c r="J228" s="35" t="s">
        <v>30</v>
      </c>
    </row>
    <row r="229" spans="1:10" s="16" customFormat="1" ht="167.25" customHeight="1" x14ac:dyDescent="0.4">
      <c r="A229" s="67" t="s">
        <v>112</v>
      </c>
      <c r="B229" s="80" t="s">
        <v>135</v>
      </c>
      <c r="C229" s="73">
        <v>3132</v>
      </c>
      <c r="D229" s="53"/>
      <c r="E229" s="53"/>
      <c r="F229" s="294">
        <v>13508.05</v>
      </c>
      <c r="G229" s="60" t="s">
        <v>18</v>
      </c>
      <c r="H229" s="54" t="s">
        <v>73</v>
      </c>
      <c r="I229" s="163" t="s">
        <v>345</v>
      </c>
      <c r="J229" s="35" t="s">
        <v>30</v>
      </c>
    </row>
    <row r="230" spans="1:10" s="16" customFormat="1" ht="170.4" customHeight="1" x14ac:dyDescent="0.4">
      <c r="A230" s="67" t="s">
        <v>114</v>
      </c>
      <c r="B230" s="80" t="s">
        <v>136</v>
      </c>
      <c r="C230" s="73">
        <v>3132</v>
      </c>
      <c r="D230" s="53"/>
      <c r="E230" s="53"/>
      <c r="F230" s="294">
        <v>2400</v>
      </c>
      <c r="G230" s="60" t="s">
        <v>18</v>
      </c>
      <c r="H230" s="54" t="s">
        <v>73</v>
      </c>
      <c r="I230" s="60" t="s">
        <v>344</v>
      </c>
      <c r="J230" s="35" t="s">
        <v>30</v>
      </c>
    </row>
    <row r="231" spans="1:10" s="16" customFormat="1" ht="153.6" customHeight="1" x14ac:dyDescent="0.4">
      <c r="A231" s="118" t="s">
        <v>137</v>
      </c>
      <c r="B231" s="164" t="s">
        <v>167</v>
      </c>
      <c r="C231" s="165">
        <v>3132</v>
      </c>
      <c r="D231" s="166"/>
      <c r="E231" s="166"/>
      <c r="F231" s="295">
        <v>418289</v>
      </c>
      <c r="G231" s="167" t="s">
        <v>18</v>
      </c>
      <c r="H231" s="168" t="s">
        <v>74</v>
      </c>
      <c r="I231" s="121" t="s">
        <v>182</v>
      </c>
      <c r="J231" s="167" t="s">
        <v>30</v>
      </c>
    </row>
    <row r="232" spans="1:10" s="16" customFormat="1" ht="169.95" customHeight="1" x14ac:dyDescent="0.4">
      <c r="A232" s="67" t="s">
        <v>112</v>
      </c>
      <c r="B232" s="108" t="s">
        <v>183</v>
      </c>
      <c r="C232" s="103">
        <v>3132</v>
      </c>
      <c r="D232" s="109"/>
      <c r="E232" s="109"/>
      <c r="F232" s="295">
        <v>5075</v>
      </c>
      <c r="G232" s="35" t="s">
        <v>18</v>
      </c>
      <c r="H232" s="110" t="s">
        <v>74</v>
      </c>
      <c r="I232" s="60"/>
      <c r="J232" s="35" t="s">
        <v>30</v>
      </c>
    </row>
    <row r="233" spans="1:10" s="16" customFormat="1" ht="165.75" customHeight="1" x14ac:dyDescent="0.4">
      <c r="A233" s="67" t="s">
        <v>114</v>
      </c>
      <c r="B233" s="108" t="s">
        <v>184</v>
      </c>
      <c r="C233" s="103">
        <v>3132</v>
      </c>
      <c r="D233" s="109"/>
      <c r="E233" s="109"/>
      <c r="F233" s="295">
        <v>2136</v>
      </c>
      <c r="G233" s="35" t="s">
        <v>18</v>
      </c>
      <c r="H233" s="110" t="s">
        <v>74</v>
      </c>
      <c r="I233" s="60"/>
      <c r="J233" s="35" t="s">
        <v>30</v>
      </c>
    </row>
    <row r="234" spans="1:10" s="16" customFormat="1" ht="148.5" customHeight="1" x14ac:dyDescent="0.4">
      <c r="A234" s="173" t="s">
        <v>137</v>
      </c>
      <c r="B234" s="169" t="s">
        <v>168</v>
      </c>
      <c r="C234" s="170">
        <v>3132</v>
      </c>
      <c r="D234" s="171"/>
      <c r="E234" s="171"/>
      <c r="F234" s="296">
        <v>398039</v>
      </c>
      <c r="G234" s="131" t="s">
        <v>18</v>
      </c>
      <c r="H234" s="172" t="s">
        <v>74</v>
      </c>
      <c r="I234" s="116" t="s">
        <v>180</v>
      </c>
      <c r="J234" s="131" t="s">
        <v>30</v>
      </c>
    </row>
    <row r="235" spans="1:10" s="16" customFormat="1" ht="168" customHeight="1" x14ac:dyDescent="0.4">
      <c r="A235" s="67" t="s">
        <v>112</v>
      </c>
      <c r="B235" s="169" t="s">
        <v>185</v>
      </c>
      <c r="C235" s="170">
        <v>3132</v>
      </c>
      <c r="D235" s="171"/>
      <c r="E235" s="171"/>
      <c r="F235" s="296">
        <v>4825</v>
      </c>
      <c r="G235" s="131" t="s">
        <v>18</v>
      </c>
      <c r="H235" s="172" t="s">
        <v>74</v>
      </c>
      <c r="I235" s="116"/>
      <c r="J235" s="131" t="s">
        <v>30</v>
      </c>
    </row>
    <row r="236" spans="1:10" s="16" customFormat="1" ht="171.6" customHeight="1" x14ac:dyDescent="0.4">
      <c r="A236" s="67" t="s">
        <v>114</v>
      </c>
      <c r="B236" s="169" t="s">
        <v>186</v>
      </c>
      <c r="C236" s="170">
        <v>3132</v>
      </c>
      <c r="D236" s="171"/>
      <c r="E236" s="171"/>
      <c r="F236" s="296">
        <v>2136</v>
      </c>
      <c r="G236" s="131" t="s">
        <v>18</v>
      </c>
      <c r="H236" s="172" t="s">
        <v>74</v>
      </c>
      <c r="I236" s="116"/>
      <c r="J236" s="131" t="s">
        <v>30</v>
      </c>
    </row>
    <row r="237" spans="1:10" s="16" customFormat="1" ht="150.6" customHeight="1" x14ac:dyDescent="0.4">
      <c r="A237" s="132" t="s">
        <v>137</v>
      </c>
      <c r="B237" s="133" t="s">
        <v>169</v>
      </c>
      <c r="C237" s="134">
        <v>3132</v>
      </c>
      <c r="D237" s="135"/>
      <c r="E237" s="135"/>
      <c r="F237" s="297">
        <v>407588.36</v>
      </c>
      <c r="G237" s="136" t="s">
        <v>18</v>
      </c>
      <c r="H237" s="137" t="s">
        <v>73</v>
      </c>
      <c r="I237" s="138" t="s">
        <v>161</v>
      </c>
      <c r="J237" s="136" t="s">
        <v>30</v>
      </c>
    </row>
    <row r="238" spans="1:10" s="16" customFormat="1" ht="150" customHeight="1" x14ac:dyDescent="0.4">
      <c r="A238" s="67" t="s">
        <v>112</v>
      </c>
      <c r="B238" s="111" t="s">
        <v>151</v>
      </c>
      <c r="C238" s="103">
        <v>3132</v>
      </c>
      <c r="D238" s="109"/>
      <c r="E238" s="109"/>
      <c r="F238" s="283">
        <v>5000</v>
      </c>
      <c r="G238" s="35" t="s">
        <v>18</v>
      </c>
      <c r="H238" s="110" t="s">
        <v>73</v>
      </c>
      <c r="I238" s="60" t="s">
        <v>159</v>
      </c>
      <c r="J238" s="35" t="s">
        <v>30</v>
      </c>
    </row>
    <row r="239" spans="1:10" s="16" customFormat="1" ht="146.4" customHeight="1" x14ac:dyDescent="0.4">
      <c r="A239" s="67" t="s">
        <v>114</v>
      </c>
      <c r="B239" s="111" t="s">
        <v>150</v>
      </c>
      <c r="C239" s="103">
        <v>3132</v>
      </c>
      <c r="D239" s="109"/>
      <c r="E239" s="109"/>
      <c r="F239" s="283">
        <v>2136</v>
      </c>
      <c r="G239" s="35" t="s">
        <v>18</v>
      </c>
      <c r="H239" s="110" t="s">
        <v>73</v>
      </c>
      <c r="I239" s="114" t="s">
        <v>160</v>
      </c>
      <c r="J239" s="35" t="s">
        <v>30</v>
      </c>
    </row>
    <row r="240" spans="1:10" s="16" customFormat="1" ht="132.6" customHeight="1" x14ac:dyDescent="0.4">
      <c r="A240" s="139" t="s">
        <v>137</v>
      </c>
      <c r="B240" s="140" t="s">
        <v>143</v>
      </c>
      <c r="C240" s="141">
        <v>3132</v>
      </c>
      <c r="D240" s="142"/>
      <c r="E240" s="142"/>
      <c r="F240" s="298">
        <v>364776</v>
      </c>
      <c r="G240" s="143" t="s">
        <v>121</v>
      </c>
      <c r="H240" s="144" t="s">
        <v>74</v>
      </c>
      <c r="I240" s="145" t="s">
        <v>347</v>
      </c>
      <c r="J240" s="143" t="s">
        <v>30</v>
      </c>
    </row>
    <row r="241" spans="1:10" s="16" customFormat="1" ht="164.4" customHeight="1" x14ac:dyDescent="0.4">
      <c r="A241" s="67" t="s">
        <v>112</v>
      </c>
      <c r="B241" s="108" t="s">
        <v>198</v>
      </c>
      <c r="C241" s="103">
        <v>3132</v>
      </c>
      <c r="D241" s="109"/>
      <c r="E241" s="109"/>
      <c r="F241" s="283">
        <v>4448.16</v>
      </c>
      <c r="G241" s="35" t="s">
        <v>18</v>
      </c>
      <c r="H241" s="181" t="s">
        <v>76</v>
      </c>
      <c r="I241" s="60" t="s">
        <v>196</v>
      </c>
      <c r="J241" s="35" t="s">
        <v>30</v>
      </c>
    </row>
    <row r="242" spans="1:10" s="16" customFormat="1" ht="146.4" customHeight="1" x14ac:dyDescent="0.4">
      <c r="A242" s="67" t="s">
        <v>114</v>
      </c>
      <c r="B242" s="108" t="s">
        <v>199</v>
      </c>
      <c r="C242" s="103">
        <v>3132</v>
      </c>
      <c r="D242" s="109"/>
      <c r="E242" s="109"/>
      <c r="F242" s="283">
        <v>1165</v>
      </c>
      <c r="G242" s="35" t="s">
        <v>18</v>
      </c>
      <c r="H242" s="110" t="s">
        <v>76</v>
      </c>
      <c r="I242" s="60" t="s">
        <v>197</v>
      </c>
      <c r="J242" s="35" t="s">
        <v>30</v>
      </c>
    </row>
    <row r="243" spans="1:10" s="16" customFormat="1" ht="156.6" customHeight="1" x14ac:dyDescent="0.4">
      <c r="A243" s="182" t="s">
        <v>137</v>
      </c>
      <c r="B243" s="169" t="s">
        <v>144</v>
      </c>
      <c r="C243" s="183">
        <v>3132</v>
      </c>
      <c r="D243" s="184"/>
      <c r="E243" s="184"/>
      <c r="F243" s="296">
        <v>301420</v>
      </c>
      <c r="G243" s="131" t="s">
        <v>121</v>
      </c>
      <c r="H243" s="172" t="s">
        <v>74</v>
      </c>
      <c r="I243" s="60" t="s">
        <v>348</v>
      </c>
      <c r="J243" s="131" t="s">
        <v>30</v>
      </c>
    </row>
    <row r="244" spans="1:10" s="16" customFormat="1" ht="177.6" customHeight="1" x14ac:dyDescent="0.4">
      <c r="A244" s="67" t="s">
        <v>112</v>
      </c>
      <c r="B244" s="108" t="s">
        <v>201</v>
      </c>
      <c r="C244" s="103">
        <v>3132</v>
      </c>
      <c r="D244" s="109"/>
      <c r="E244" s="109"/>
      <c r="F244" s="283">
        <v>3677.38</v>
      </c>
      <c r="G244" s="18" t="s">
        <v>18</v>
      </c>
      <c r="H244" s="110" t="s">
        <v>76</v>
      </c>
      <c r="I244" s="60" t="s">
        <v>349</v>
      </c>
      <c r="J244" s="35" t="s">
        <v>30</v>
      </c>
    </row>
    <row r="245" spans="1:10" s="16" customFormat="1" ht="171" customHeight="1" x14ac:dyDescent="0.4">
      <c r="A245" s="67" t="s">
        <v>114</v>
      </c>
      <c r="B245" s="108" t="s">
        <v>202</v>
      </c>
      <c r="C245" s="103">
        <v>3132</v>
      </c>
      <c r="D245" s="109"/>
      <c r="E245" s="109"/>
      <c r="F245" s="283">
        <v>1165</v>
      </c>
      <c r="G245" s="18" t="s">
        <v>18</v>
      </c>
      <c r="H245" s="110" t="s">
        <v>76</v>
      </c>
      <c r="I245" s="60" t="s">
        <v>350</v>
      </c>
      <c r="J245" s="35" t="s">
        <v>30</v>
      </c>
    </row>
    <row r="246" spans="1:10" s="16" customFormat="1" ht="141" customHeight="1" x14ac:dyDescent="0.4">
      <c r="A246" s="146" t="s">
        <v>137</v>
      </c>
      <c r="B246" s="147" t="s">
        <v>145</v>
      </c>
      <c r="C246" s="148">
        <v>3132</v>
      </c>
      <c r="D246" s="149"/>
      <c r="E246" s="149"/>
      <c r="F246" s="299">
        <v>387860</v>
      </c>
      <c r="G246" s="150" t="s">
        <v>121</v>
      </c>
      <c r="H246" s="151" t="s">
        <v>74</v>
      </c>
      <c r="I246" s="60" t="s">
        <v>351</v>
      </c>
      <c r="J246" s="150" t="s">
        <v>30</v>
      </c>
    </row>
    <row r="247" spans="1:10" s="16" customFormat="1" ht="144" customHeight="1" x14ac:dyDescent="0.4">
      <c r="A247" s="67" t="s">
        <v>112</v>
      </c>
      <c r="B247" s="185" t="s">
        <v>146</v>
      </c>
      <c r="C247" s="103">
        <v>3132</v>
      </c>
      <c r="D247" s="109"/>
      <c r="E247" s="109"/>
      <c r="F247" s="296">
        <v>4743.07</v>
      </c>
      <c r="G247" s="35" t="s">
        <v>18</v>
      </c>
      <c r="H247" s="110" t="s">
        <v>76</v>
      </c>
      <c r="I247" s="60" t="s">
        <v>352</v>
      </c>
      <c r="J247" s="35" t="s">
        <v>30</v>
      </c>
    </row>
    <row r="248" spans="1:10" s="16" customFormat="1" ht="152.4" customHeight="1" x14ac:dyDescent="0.4">
      <c r="A248" s="67" t="s">
        <v>114</v>
      </c>
      <c r="B248" s="185" t="s">
        <v>147</v>
      </c>
      <c r="C248" s="103">
        <v>3132</v>
      </c>
      <c r="D248" s="109"/>
      <c r="E248" s="109"/>
      <c r="F248" s="296">
        <v>1281</v>
      </c>
      <c r="G248" s="35" t="s">
        <v>18</v>
      </c>
      <c r="H248" s="110" t="s">
        <v>76</v>
      </c>
      <c r="I248" s="60" t="s">
        <v>353</v>
      </c>
      <c r="J248" s="35" t="s">
        <v>30</v>
      </c>
    </row>
    <row r="249" spans="1:10" s="16" customFormat="1" ht="27.6" customHeight="1" x14ac:dyDescent="0.4">
      <c r="A249" s="36" t="s">
        <v>133</v>
      </c>
      <c r="B249" s="63"/>
      <c r="C249" s="64"/>
      <c r="D249" s="64"/>
      <c r="E249" s="64"/>
      <c r="F249" s="289">
        <f>F223+F224+F225+F226+F227+F228+F229+F230+F231+F232+F233+F234+F235+F236+F237+F238+F239+F240+F241+F242+F243+F244+F245+F246+F247+F248</f>
        <v>4731668.0200000005</v>
      </c>
      <c r="G249" s="64"/>
      <c r="H249" s="64"/>
      <c r="I249" s="64"/>
      <c r="J249" s="65"/>
    </row>
    <row r="250" spans="1:10" s="16" customFormat="1" ht="130.5" customHeight="1" x14ac:dyDescent="0.4">
      <c r="A250" s="284" t="s">
        <v>192</v>
      </c>
      <c r="B250" s="80" t="s">
        <v>172</v>
      </c>
      <c r="C250" s="73">
        <v>2240</v>
      </c>
      <c r="D250" s="53"/>
      <c r="E250" s="53"/>
      <c r="F250" s="283">
        <v>398000</v>
      </c>
      <c r="G250" s="162" t="s">
        <v>52</v>
      </c>
      <c r="H250" s="54" t="s">
        <v>82</v>
      </c>
      <c r="I250" s="60" t="s">
        <v>396</v>
      </c>
      <c r="J250" s="35" t="s">
        <v>30</v>
      </c>
    </row>
    <row r="251" spans="1:10" s="369" customFormat="1" ht="96.75" customHeight="1" x14ac:dyDescent="0.3">
      <c r="A251" s="403" t="s">
        <v>192</v>
      </c>
      <c r="B251" s="404" t="s">
        <v>450</v>
      </c>
      <c r="C251" s="328">
        <v>2240</v>
      </c>
      <c r="D251" s="328"/>
      <c r="E251" s="328"/>
      <c r="F251" s="308">
        <f>2000000-32000</f>
        <v>1968000</v>
      </c>
      <c r="G251" s="405" t="s">
        <v>52</v>
      </c>
      <c r="H251" s="405" t="s">
        <v>373</v>
      </c>
      <c r="I251" s="248" t="s">
        <v>489</v>
      </c>
      <c r="J251" s="247" t="s">
        <v>30</v>
      </c>
    </row>
    <row r="252" spans="1:10" s="433" customFormat="1" ht="132.75" customHeight="1" x14ac:dyDescent="0.3">
      <c r="A252" s="434" t="s">
        <v>88</v>
      </c>
      <c r="B252" s="404" t="s">
        <v>446</v>
      </c>
      <c r="C252" s="328">
        <v>2240</v>
      </c>
      <c r="D252" s="328"/>
      <c r="E252" s="328"/>
      <c r="F252" s="308">
        <v>32000</v>
      </c>
      <c r="G252" s="443" t="s">
        <v>18</v>
      </c>
      <c r="H252" s="405" t="s">
        <v>373</v>
      </c>
      <c r="I252" s="248" t="s">
        <v>449</v>
      </c>
      <c r="J252" s="443" t="s">
        <v>30</v>
      </c>
    </row>
    <row r="253" spans="1:10" s="369" customFormat="1" ht="89.25" customHeight="1" x14ac:dyDescent="0.3">
      <c r="A253" s="327" t="s">
        <v>192</v>
      </c>
      <c r="B253" s="360" t="s">
        <v>451</v>
      </c>
      <c r="C253" s="328">
        <v>2240</v>
      </c>
      <c r="D253" s="431"/>
      <c r="E253" s="431"/>
      <c r="F253" s="308">
        <f>3000000-64000</f>
        <v>2936000</v>
      </c>
      <c r="G253" s="405" t="s">
        <v>52</v>
      </c>
      <c r="H253" s="405" t="s">
        <v>373</v>
      </c>
      <c r="I253" s="248" t="s">
        <v>490</v>
      </c>
      <c r="J253" s="247" t="s">
        <v>30</v>
      </c>
    </row>
    <row r="254" spans="1:10" s="433" customFormat="1" ht="129.75" customHeight="1" x14ac:dyDescent="0.3">
      <c r="A254" s="432" t="s">
        <v>88</v>
      </c>
      <c r="B254" s="360" t="s">
        <v>447</v>
      </c>
      <c r="C254" s="328">
        <v>2240</v>
      </c>
      <c r="D254" s="431"/>
      <c r="E254" s="431"/>
      <c r="F254" s="308">
        <v>64000</v>
      </c>
      <c r="G254" s="443" t="s">
        <v>18</v>
      </c>
      <c r="H254" s="405" t="s">
        <v>373</v>
      </c>
      <c r="I254" s="248" t="s">
        <v>448</v>
      </c>
      <c r="J254" s="443" t="s">
        <v>30</v>
      </c>
    </row>
    <row r="255" spans="1:10" s="16" customFormat="1" ht="27.6" customHeight="1" x14ac:dyDescent="0.4">
      <c r="A255" s="36" t="s">
        <v>173</v>
      </c>
      <c r="B255" s="63"/>
      <c r="C255" s="64"/>
      <c r="D255" s="64"/>
      <c r="E255" s="64"/>
      <c r="F255" s="289">
        <f>SUM(F250:F254)</f>
        <v>5398000</v>
      </c>
      <c r="G255" s="64"/>
      <c r="H255" s="64"/>
      <c r="I255" s="64"/>
      <c r="J255" s="65"/>
    </row>
    <row r="256" spans="1:10" ht="31.2" customHeight="1" x14ac:dyDescent="0.4">
      <c r="A256" s="40" t="s">
        <v>31</v>
      </c>
      <c r="B256" s="22"/>
      <c r="C256" s="41"/>
      <c r="D256" s="41"/>
      <c r="E256" s="41"/>
      <c r="F256" s="300">
        <f>F65+F70+F78+F97+F106+F111+F116+F119+F132+F134+F141+F179+F189+F192+F207+F209+F211+F217+F222+F249+F255</f>
        <v>104615829.98</v>
      </c>
      <c r="G256" s="42"/>
      <c r="H256" s="41"/>
      <c r="I256" s="41"/>
      <c r="J256" s="43"/>
    </row>
    <row r="257" spans="1:10" ht="21" x14ac:dyDescent="0.4">
      <c r="A257" s="44"/>
      <c r="B257" s="20"/>
      <c r="C257" s="45"/>
      <c r="D257" s="45"/>
      <c r="E257" s="45"/>
      <c r="F257" s="46"/>
      <c r="G257" s="45"/>
      <c r="H257" s="45"/>
      <c r="I257" s="45"/>
      <c r="J257" s="47"/>
    </row>
    <row r="258" spans="1:10" ht="21" x14ac:dyDescent="0.4">
      <c r="A258" s="68" t="s">
        <v>20</v>
      </c>
      <c r="B258" s="30" t="s">
        <v>462</v>
      </c>
      <c r="C258" s="45"/>
      <c r="D258" s="45"/>
      <c r="E258" s="45"/>
      <c r="F258" s="45"/>
      <c r="G258" s="45"/>
      <c r="H258" s="45"/>
      <c r="I258" s="45"/>
      <c r="J258" s="47"/>
    </row>
    <row r="259" spans="1:10" ht="21" x14ac:dyDescent="0.4">
      <c r="A259" s="240"/>
      <c r="B259" s="48"/>
      <c r="C259" s="48"/>
      <c r="D259" s="48"/>
      <c r="E259" s="48"/>
      <c r="F259" s="48"/>
      <c r="G259" s="48"/>
      <c r="H259" s="48"/>
      <c r="I259" s="48"/>
      <c r="J259" s="47"/>
    </row>
    <row r="260" spans="1:10" x14ac:dyDescent="0.4">
      <c r="A260" s="49"/>
      <c r="B260" s="48"/>
      <c r="C260" s="48"/>
      <c r="D260" s="48"/>
      <c r="E260" s="48"/>
      <c r="F260" s="48"/>
      <c r="G260" s="48"/>
      <c r="H260" s="48"/>
      <c r="I260" s="48"/>
      <c r="J260" s="47"/>
    </row>
    <row r="261" spans="1:10" x14ac:dyDescent="0.4">
      <c r="A261" s="50"/>
      <c r="B261" s="48"/>
      <c r="C261" s="48"/>
      <c r="D261" s="48"/>
      <c r="E261" s="48"/>
      <c r="F261" s="48"/>
      <c r="G261" s="48"/>
      <c r="H261" s="48"/>
      <c r="I261" s="48"/>
      <c r="J261" s="47"/>
    </row>
    <row r="262" spans="1:10" x14ac:dyDescent="0.4">
      <c r="A262" s="48" t="s">
        <v>21</v>
      </c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8"/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48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/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7"/>
    </row>
    <row r="292" spans="1:10" x14ac:dyDescent="0.4">
      <c r="A292" s="48"/>
      <c r="B292" s="48"/>
      <c r="C292" s="48"/>
      <c r="D292" s="48"/>
      <c r="E292" s="48"/>
      <c r="F292" s="48"/>
      <c r="G292" s="48"/>
      <c r="H292" s="48"/>
      <c r="I292" s="48"/>
      <c r="J292" s="47"/>
    </row>
    <row r="293" spans="1:10" x14ac:dyDescent="0.4">
      <c r="A293" s="48"/>
      <c r="B293" s="48"/>
      <c r="C293" s="48"/>
      <c r="D293" s="48"/>
      <c r="E293" s="48"/>
      <c r="F293" s="48"/>
      <c r="G293" s="48"/>
      <c r="H293" s="48"/>
      <c r="I293" s="48"/>
      <c r="J293" s="47"/>
    </row>
    <row r="294" spans="1:10" x14ac:dyDescent="0.4">
      <c r="A294" s="48"/>
      <c r="B294" s="48"/>
      <c r="C294" s="48"/>
      <c r="D294" s="48"/>
      <c r="E294" s="48"/>
      <c r="F294" s="48"/>
      <c r="G294" s="48"/>
      <c r="H294" s="48"/>
      <c r="I294" s="48"/>
      <c r="J294" s="47"/>
    </row>
    <row r="295" spans="1:10" x14ac:dyDescent="0.4">
      <c r="A295" s="48"/>
      <c r="B295" s="48"/>
      <c r="C295" s="48"/>
      <c r="D295" s="48"/>
      <c r="E295" s="48"/>
      <c r="F295" s="48"/>
      <c r="G295" s="48"/>
      <c r="H295" s="48"/>
      <c r="I295" s="48"/>
      <c r="J295" s="47"/>
    </row>
    <row r="296" spans="1:10" x14ac:dyDescent="0.4">
      <c r="A296" s="48"/>
      <c r="B296" s="48"/>
      <c r="C296" s="48"/>
      <c r="D296" s="48"/>
      <c r="E296" s="48"/>
      <c r="F296" s="48"/>
      <c r="G296" s="48"/>
      <c r="H296" s="48"/>
      <c r="I296" s="48"/>
      <c r="J296" s="47"/>
    </row>
    <row r="297" spans="1:10" x14ac:dyDescent="0.4">
      <c r="A297" s="48"/>
      <c r="B297" s="48"/>
      <c r="C297" s="48"/>
      <c r="D297" s="48"/>
      <c r="E297" s="48"/>
      <c r="F297" s="48"/>
      <c r="G297" s="48"/>
      <c r="H297" s="48"/>
      <c r="I297" s="48"/>
      <c r="J297" s="47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0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0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0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0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0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0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0"/>
    </row>
    <row r="305" spans="1:10" x14ac:dyDescent="0.4">
      <c r="A305" s="11"/>
      <c r="B305" s="11"/>
      <c r="C305" s="11"/>
      <c r="D305" s="11"/>
      <c r="E305" s="11"/>
      <c r="F305" s="11"/>
      <c r="G305" s="11"/>
      <c r="H305" s="11"/>
      <c r="I305" s="11"/>
      <c r="J305" s="12"/>
    </row>
    <row r="306" spans="1:10" x14ac:dyDescent="0.4">
      <c r="A306" s="13"/>
      <c r="B306" s="13"/>
      <c r="C306" s="13"/>
      <c r="D306" s="13"/>
      <c r="E306" s="13"/>
      <c r="F306" s="13"/>
      <c r="G306" s="13"/>
      <c r="H306" s="13"/>
      <c r="I306" s="13"/>
      <c r="J306" s="14"/>
    </row>
    <row r="307" spans="1:10" x14ac:dyDescent="0.4">
      <c r="A307" s="13"/>
      <c r="B307" s="13"/>
      <c r="C307" s="13"/>
      <c r="D307" s="13"/>
      <c r="E307" s="13"/>
      <c r="F307" s="13"/>
      <c r="G307" s="13"/>
      <c r="H307" s="13"/>
      <c r="I307" s="13"/>
      <c r="J307" s="14"/>
    </row>
    <row r="308" spans="1:10" x14ac:dyDescent="0.4">
      <c r="A308" s="13"/>
      <c r="B308" s="13"/>
      <c r="C308" s="13"/>
      <c r="D308" s="13"/>
      <c r="E308" s="13"/>
      <c r="F308" s="13"/>
      <c r="G308" s="13"/>
      <c r="H308" s="13"/>
      <c r="I308" s="13"/>
      <c r="J308" s="14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  <row r="310" spans="1:10" x14ac:dyDescent="0.4">
      <c r="A310" s="13"/>
      <c r="B310" s="13"/>
      <c r="C310" s="13"/>
      <c r="D310" s="13"/>
      <c r="E310" s="13"/>
      <c r="F310" s="13"/>
      <c r="G310" s="13"/>
      <c r="H310" s="13"/>
      <c r="I310" s="13"/>
      <c r="J310" s="14"/>
    </row>
    <row r="311" spans="1:10" x14ac:dyDescent="0.4">
      <c r="A311" s="13"/>
      <c r="B311" s="13"/>
      <c r="C311" s="13"/>
      <c r="D311" s="13"/>
      <c r="E311" s="13"/>
      <c r="F311" s="13"/>
      <c r="G311" s="13"/>
      <c r="H311" s="13"/>
      <c r="I311" s="13"/>
      <c r="J311" s="14"/>
    </row>
    <row r="312" spans="1:10" x14ac:dyDescent="0.4">
      <c r="A312" s="13"/>
      <c r="B312" s="13"/>
      <c r="C312" s="13"/>
      <c r="D312" s="13"/>
      <c r="E312" s="13"/>
      <c r="F312" s="13"/>
      <c r="G312" s="13"/>
      <c r="H312" s="13"/>
      <c r="I312" s="13"/>
      <c r="J312" s="14"/>
    </row>
    <row r="313" spans="1:10" x14ac:dyDescent="0.4">
      <c r="A313" s="13"/>
      <c r="B313" s="13"/>
      <c r="C313" s="13"/>
      <c r="D313" s="13"/>
      <c r="E313" s="13"/>
      <c r="F313" s="13"/>
      <c r="G313" s="13"/>
      <c r="H313" s="13"/>
      <c r="I313" s="13"/>
      <c r="J313" s="14"/>
    </row>
    <row r="314" spans="1:10" x14ac:dyDescent="0.4">
      <c r="A314" s="13"/>
      <c r="B314" s="13"/>
      <c r="C314" s="13"/>
      <c r="D314" s="13"/>
      <c r="E314" s="13"/>
      <c r="F314" s="13"/>
      <c r="G314" s="13"/>
      <c r="H314" s="13"/>
      <c r="I314" s="13"/>
      <c r="J314" s="14"/>
    </row>
    <row r="315" spans="1:10" x14ac:dyDescent="0.4">
      <c r="A315" s="13"/>
      <c r="B315" s="13"/>
      <c r="C315" s="13"/>
      <c r="D315" s="13"/>
      <c r="E315" s="13"/>
      <c r="F315" s="13"/>
      <c r="G315" s="13"/>
      <c r="H315" s="13"/>
      <c r="I315" s="13"/>
      <c r="J315" s="14"/>
    </row>
    <row r="316" spans="1:10" x14ac:dyDescent="0.4">
      <c r="A316" s="13"/>
      <c r="B316" s="13"/>
      <c r="C316" s="13"/>
      <c r="D316" s="13"/>
      <c r="E316" s="13"/>
      <c r="F316" s="13"/>
      <c r="G316" s="13"/>
      <c r="H316" s="13"/>
      <c r="I316" s="13"/>
      <c r="J316" s="14"/>
    </row>
  </sheetData>
  <autoFilter ref="A6:CQ256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2024-11-26T08:08:40Z</dcterms:modified>
</cp:coreProperties>
</file>