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ФП24 бер (2)" sheetId="1" r:id="rId1"/>
  </sheets>
  <calcPr calcId="145621" iterate="1"/>
</workbook>
</file>

<file path=xl/calcChain.xml><?xml version="1.0" encoding="utf-8"?>
<calcChain xmlns="http://schemas.openxmlformats.org/spreadsheetml/2006/main">
  <c r="H62" i="1" l="1"/>
  <c r="H58" i="1"/>
  <c r="H57" i="1"/>
  <c r="H56" i="1"/>
  <c r="H55" i="1"/>
  <c r="H54" i="1"/>
  <c r="H53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3" i="1" s="1"/>
  <c r="H42" i="1"/>
  <c r="H41" i="1"/>
  <c r="H40" i="1"/>
  <c r="H39" i="1"/>
  <c r="H38" i="1"/>
  <c r="H37" i="1"/>
  <c r="H36" i="1" s="1"/>
  <c r="G36" i="1"/>
  <c r="F36" i="1"/>
  <c r="E36" i="1"/>
  <c r="D36" i="1"/>
  <c r="C36" i="1"/>
  <c r="H35" i="1"/>
  <c r="H34" i="1"/>
  <c r="H33" i="1" s="1"/>
  <c r="G33" i="1"/>
  <c r="F33" i="1"/>
  <c r="E33" i="1"/>
  <c r="D33" i="1"/>
  <c r="C33" i="1"/>
  <c r="H32" i="1"/>
  <c r="H31" i="1"/>
  <c r="G30" i="1"/>
  <c r="F30" i="1"/>
  <c r="E30" i="1"/>
  <c r="D30" i="1"/>
  <c r="C30" i="1"/>
  <c r="H30" i="1" s="1"/>
  <c r="H29" i="1"/>
  <c r="H28" i="1"/>
  <c r="H27" i="1" s="1"/>
  <c r="G27" i="1"/>
  <c r="F27" i="1"/>
  <c r="E27" i="1"/>
  <c r="D27" i="1"/>
  <c r="C27" i="1"/>
  <c r="H26" i="1"/>
  <c r="H25" i="1"/>
  <c r="H24" i="1" s="1"/>
  <c r="H23" i="1" s="1"/>
  <c r="G24" i="1"/>
  <c r="G23" i="1" s="1"/>
  <c r="F24" i="1"/>
  <c r="F23" i="1" s="1"/>
  <c r="E24" i="1"/>
  <c r="D24" i="1"/>
  <c r="C24" i="1"/>
  <c r="E23" i="1"/>
  <c r="D23" i="1"/>
  <c r="H22" i="1"/>
  <c r="H21" i="1"/>
  <c r="H20" i="1"/>
  <c r="H19" i="1"/>
  <c r="H18" i="1"/>
  <c r="H17" i="1"/>
  <c r="H16" i="1"/>
  <c r="H15" i="1"/>
  <c r="H14" i="1"/>
  <c r="H13" i="1"/>
  <c r="H12" i="1"/>
  <c r="H11" i="1"/>
  <c r="G11" i="1"/>
  <c r="G59" i="1" s="1"/>
  <c r="G60" i="1" s="1"/>
  <c r="F11" i="1"/>
  <c r="E11" i="1"/>
  <c r="E59" i="1" s="1"/>
  <c r="E60" i="1" s="1"/>
  <c r="D11" i="1"/>
  <c r="D59" i="1" s="1"/>
  <c r="D60" i="1" s="1"/>
  <c r="C11" i="1"/>
  <c r="C59" i="1" s="1"/>
  <c r="C60" i="1" s="1"/>
  <c r="H59" i="1" l="1"/>
  <c r="H60" i="1" s="1"/>
  <c r="F59" i="1"/>
  <c r="F60" i="1" s="1"/>
</calcChain>
</file>

<file path=xl/sharedStrings.xml><?xml version="1.0" encoding="utf-8"?>
<sst xmlns="http://schemas.openxmlformats.org/spreadsheetml/2006/main" count="115" uniqueCount="111">
  <si>
    <t>Додаток 4</t>
  </si>
  <si>
    <t>до рішення виконавчого комітету</t>
  </si>
  <si>
    <t>Южноукраїнської міської ради</t>
  </si>
  <si>
    <t>від 27.01.2016р. №04</t>
  </si>
  <si>
    <t xml:space="preserve">Інформація щодо фактичного виконання фінансового плану </t>
  </si>
  <si>
    <t>комунального підприємства „Критий ринок м. Южноукраїнська”  за березень 2024 р.</t>
  </si>
  <si>
    <t>тис.грн</t>
  </si>
  <si>
    <t>№ з/п</t>
  </si>
  <si>
    <t>Показники</t>
  </si>
  <si>
    <t xml:space="preserve">План на </t>
  </si>
  <si>
    <t>Звітний період з початку року</t>
  </si>
  <si>
    <t>Звітний місяць</t>
  </si>
  <si>
    <t>Очікуване виконання до кінця року</t>
  </si>
  <si>
    <t>план</t>
  </si>
  <si>
    <t>факт</t>
  </si>
  <si>
    <t>Доходи, всього, в т.ч.</t>
  </si>
  <si>
    <t>1.1.</t>
  </si>
  <si>
    <t>Амортизація  безопл. отрим. основних засобів</t>
  </si>
  <si>
    <t>1.2.</t>
  </si>
  <si>
    <t>дохід від оренди</t>
  </si>
  <si>
    <t>1.3.</t>
  </si>
  <si>
    <t>дохід від оренди торг.місць критого ринку (вул.Європейська)</t>
  </si>
  <si>
    <t>1.4.</t>
  </si>
  <si>
    <t>дохід від оренди кафе</t>
  </si>
  <si>
    <t>1.5.</t>
  </si>
  <si>
    <t>дохід від оренди приміщення другого поверху</t>
  </si>
  <si>
    <t>1.6.</t>
  </si>
  <si>
    <t>дохід від оренди площ під тимчасові споруди на фасаді корпусу</t>
  </si>
  <si>
    <t>1.7.</t>
  </si>
  <si>
    <t>дохід від діяльності автостоянки</t>
  </si>
  <si>
    <t>1.8.</t>
  </si>
  <si>
    <t>дохід від "Ринку "Господар"</t>
  </si>
  <si>
    <t>1.9.</t>
  </si>
  <si>
    <t>дохід від оренди площі корпусу</t>
  </si>
  <si>
    <t>1.10.</t>
  </si>
  <si>
    <t>Фінансова допомога з міськ. бюдж.</t>
  </si>
  <si>
    <t>Витрати, всього, в т.ч.</t>
  </si>
  <si>
    <t>2.1.</t>
  </si>
  <si>
    <t>Заробітна плата,  всього, в т.ч.</t>
  </si>
  <si>
    <t>2.1.1.</t>
  </si>
  <si>
    <t>АУП</t>
  </si>
  <si>
    <t>2.1.2.</t>
  </si>
  <si>
    <t>основних  працівників</t>
  </si>
  <si>
    <t>2.2.</t>
  </si>
  <si>
    <t>Єдиний внесок, всього, в т.ч.</t>
  </si>
  <si>
    <t>2.2.1.</t>
  </si>
  <si>
    <t>2.2.2.</t>
  </si>
  <si>
    <t>2.3.</t>
  </si>
  <si>
    <t xml:space="preserve">Матеріали, в т.ч. </t>
  </si>
  <si>
    <t>2.3.1.</t>
  </si>
  <si>
    <t xml:space="preserve">матеріали </t>
  </si>
  <si>
    <t>2.3.2.</t>
  </si>
  <si>
    <t>канцтовари, МШП</t>
  </si>
  <si>
    <t>2.4.</t>
  </si>
  <si>
    <t xml:space="preserve">Амортизація </t>
  </si>
  <si>
    <t>2.4.1.</t>
  </si>
  <si>
    <t>безкоштовно отриманих основн.засобів</t>
  </si>
  <si>
    <t>2.4.2.</t>
  </si>
  <si>
    <t>власних основних засобів</t>
  </si>
  <si>
    <t>2.5.</t>
  </si>
  <si>
    <t xml:space="preserve">Комунальні послуги </t>
  </si>
  <si>
    <t>2.5.1.</t>
  </si>
  <si>
    <t>прибирання ринку "Господар"</t>
  </si>
  <si>
    <t>2.5.2.</t>
  </si>
  <si>
    <t>електроенергія</t>
  </si>
  <si>
    <t>2.5.3.</t>
  </si>
  <si>
    <t>вивіз та складування ТПВ</t>
  </si>
  <si>
    <t>2.5.4.</t>
  </si>
  <si>
    <t>водопостачання та водовідведення</t>
  </si>
  <si>
    <t>2.5.5.</t>
  </si>
  <si>
    <t>опалення</t>
  </si>
  <si>
    <t>2.6.</t>
  </si>
  <si>
    <t>Послуги  зв язку</t>
  </si>
  <si>
    <t>2.7.</t>
  </si>
  <si>
    <t xml:space="preserve">Послуги сторонніх організацій </t>
  </si>
  <si>
    <t>2.7.1.</t>
  </si>
  <si>
    <t>обслуговування РРО</t>
  </si>
  <si>
    <t>2.7.2.</t>
  </si>
  <si>
    <t>комісія банку</t>
  </si>
  <si>
    <t>2.7.3.</t>
  </si>
  <si>
    <t>ветеренар.лабораторія</t>
  </si>
  <si>
    <t>2.7.4.</t>
  </si>
  <si>
    <t>утримання електрогосподарства</t>
  </si>
  <si>
    <t>2.7.5.</t>
  </si>
  <si>
    <t>дезінфекція, ліквідац.заходи</t>
  </si>
  <si>
    <t>2.7.6.</t>
  </si>
  <si>
    <t>охорона та безпека</t>
  </si>
  <si>
    <t>2.7.7.</t>
  </si>
  <si>
    <t>Поточний ремонт об'єкту "Критий ринок" за рахунок коштів міс.бюдж.</t>
  </si>
  <si>
    <t>2.7.8.</t>
  </si>
  <si>
    <t>Інші послуги сторонніх організацій</t>
  </si>
  <si>
    <t>2.8.</t>
  </si>
  <si>
    <t>Інші витрати  в т.ч.</t>
  </si>
  <si>
    <t>2.8.1.</t>
  </si>
  <si>
    <t>утримання  території</t>
  </si>
  <si>
    <t xml:space="preserve">  </t>
  </si>
  <si>
    <t>2.9.</t>
  </si>
  <si>
    <t>Сплата 30% до бюджету</t>
  </si>
  <si>
    <t>2.10.</t>
  </si>
  <si>
    <t>Сплата за землю</t>
  </si>
  <si>
    <t>3.</t>
  </si>
  <si>
    <t>Фінансовий результат до  оподатк.</t>
  </si>
  <si>
    <t>Фін.рез-т з урахув.фінанс.допомоги</t>
  </si>
  <si>
    <t>Сплата  податку  на прибуток</t>
  </si>
  <si>
    <t>Придбання основних засобів, всього, в т.р. в розрізі основних засобів</t>
  </si>
  <si>
    <t>Директор</t>
  </si>
  <si>
    <t>________</t>
  </si>
  <si>
    <t>Ілля БАСАРАБ</t>
  </si>
  <si>
    <t>Гол. бухгалтер</t>
  </si>
  <si>
    <t>_________</t>
  </si>
  <si>
    <t>Ліна ЦИСАРУК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</si>
</sst>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[Red]\-#,##0&quot;р.&quot;"/>
    <numFmt numFmtId="165" formatCode="0.0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164" fontId="3" fillId="0" borderId="7" xfId="1" applyNumberFormat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1" fillId="0" borderId="8" xfId="1" applyBorder="1"/>
    <xf numFmtId="0" fontId="2" fillId="0" borderId="9" xfId="1" applyFont="1" applyBorder="1" applyAlignment="1">
      <alignment horizontal="justify" vertical="top" wrapText="1"/>
    </xf>
    <xf numFmtId="0" fontId="2" fillId="0" borderId="10" xfId="1" applyFont="1" applyBorder="1" applyAlignment="1">
      <alignment horizontal="justify" vertical="top" wrapText="1"/>
    </xf>
    <xf numFmtId="165" fontId="2" fillId="0" borderId="9" xfId="1" applyNumberFormat="1" applyFont="1" applyBorder="1" applyAlignment="1">
      <alignment horizontal="justify" vertical="top" wrapText="1"/>
    </xf>
    <xf numFmtId="165" fontId="2" fillId="0" borderId="11" xfId="1" applyNumberFormat="1" applyFont="1" applyBorder="1" applyAlignment="1">
      <alignment horizontal="justify" vertical="top" wrapText="1"/>
    </xf>
    <xf numFmtId="165" fontId="2" fillId="0" borderId="12" xfId="1" applyNumberFormat="1" applyFont="1" applyBorder="1" applyAlignment="1">
      <alignment horizontal="justify" vertical="top" wrapText="1"/>
    </xf>
    <xf numFmtId="165" fontId="2" fillId="0" borderId="13" xfId="1" applyNumberFormat="1" applyFont="1" applyBorder="1" applyAlignment="1">
      <alignment horizontal="justify" vertical="top" wrapText="1"/>
    </xf>
    <xf numFmtId="165" fontId="2" fillId="0" borderId="5" xfId="1" applyNumberFormat="1" applyFont="1" applyBorder="1" applyAlignment="1">
      <alignment horizontal="justify" vertical="top" wrapText="1"/>
    </xf>
    <xf numFmtId="0" fontId="1" fillId="0" borderId="0" xfId="1" applyBorder="1"/>
    <xf numFmtId="16" fontId="3" fillId="0" borderId="14" xfId="1" applyNumberFormat="1" applyFont="1" applyBorder="1" applyAlignment="1">
      <alignment horizontal="justify" vertical="top" wrapText="1"/>
    </xf>
    <xf numFmtId="0" fontId="3" fillId="0" borderId="15" xfId="1" applyFont="1" applyBorder="1" applyAlignment="1">
      <alignment horizontal="justify" vertical="top" wrapText="1"/>
    </xf>
    <xf numFmtId="165" fontId="3" fillId="0" borderId="9" xfId="1" applyNumberFormat="1" applyFont="1" applyBorder="1" applyAlignment="1">
      <alignment horizontal="justify" vertical="top" wrapText="1"/>
    </xf>
    <xf numFmtId="165" fontId="3" fillId="0" borderId="16" xfId="1" applyNumberFormat="1" applyFont="1" applyBorder="1" applyAlignment="1">
      <alignment horizontal="justify" vertical="top" wrapText="1"/>
    </xf>
    <xf numFmtId="165" fontId="3" fillId="0" borderId="17" xfId="1" applyNumberFormat="1" applyFont="1" applyBorder="1" applyAlignment="1">
      <alignment horizontal="justify" vertical="top" wrapText="1"/>
    </xf>
    <xf numFmtId="165" fontId="3" fillId="0" borderId="18" xfId="1" applyNumberFormat="1" applyFont="1" applyBorder="1" applyAlignment="1">
      <alignment horizontal="justify" vertical="top" wrapText="1"/>
    </xf>
    <xf numFmtId="165" fontId="3" fillId="0" borderId="19" xfId="1" applyNumberFormat="1" applyFont="1" applyBorder="1" applyAlignment="1">
      <alignment horizontal="justify" vertical="top" wrapText="1"/>
    </xf>
    <xf numFmtId="16" fontId="3" fillId="0" borderId="20" xfId="1" applyNumberFormat="1" applyFont="1" applyBorder="1" applyAlignment="1">
      <alignment horizontal="justify" vertical="top" wrapText="1"/>
    </xf>
    <xf numFmtId="0" fontId="3" fillId="0" borderId="21" xfId="1" applyFont="1" applyBorder="1" applyAlignment="1">
      <alignment horizontal="justify" vertical="top" wrapText="1"/>
    </xf>
    <xf numFmtId="165" fontId="3" fillId="0" borderId="6" xfId="1" applyNumberFormat="1" applyFont="1" applyBorder="1" applyAlignment="1">
      <alignment horizontal="justify" vertical="top" wrapText="1"/>
    </xf>
    <xf numFmtId="165" fontId="3" fillId="0" borderId="22" xfId="1" applyNumberFormat="1" applyFont="1" applyBorder="1" applyAlignment="1">
      <alignment horizontal="justify" vertical="top" wrapText="1"/>
    </xf>
    <xf numFmtId="165" fontId="3" fillId="0" borderId="23" xfId="1" applyNumberFormat="1" applyFont="1" applyBorder="1" applyAlignment="1">
      <alignment horizontal="justify" vertical="top" wrapText="1"/>
    </xf>
    <xf numFmtId="165" fontId="3" fillId="0" borderId="24" xfId="1" applyNumberFormat="1" applyFont="1" applyBorder="1" applyAlignment="1">
      <alignment horizontal="justify" vertical="top" wrapText="1"/>
    </xf>
    <xf numFmtId="0" fontId="1" fillId="0" borderId="0" xfId="1" applyFont="1" applyBorder="1"/>
    <xf numFmtId="0" fontId="1" fillId="0" borderId="0" xfId="1" applyFont="1"/>
    <xf numFmtId="0" fontId="3" fillId="0" borderId="25" xfId="1" applyFont="1" applyBorder="1" applyAlignment="1">
      <alignment horizontal="justify" vertical="top" wrapText="1"/>
    </xf>
    <xf numFmtId="166" fontId="3" fillId="0" borderId="14" xfId="1" applyNumberFormat="1" applyFont="1" applyBorder="1" applyAlignment="1">
      <alignment horizontal="justify" vertical="top" wrapText="1"/>
    </xf>
    <xf numFmtId="0" fontId="3" fillId="0" borderId="14" xfId="1" applyFont="1" applyBorder="1" applyAlignment="1">
      <alignment horizontal="justify" vertical="top" wrapText="1"/>
    </xf>
    <xf numFmtId="165" fontId="3" fillId="0" borderId="14" xfId="1" applyNumberFormat="1" applyFont="1" applyBorder="1" applyAlignment="1">
      <alignment horizontal="justify" vertical="top" wrapText="1"/>
    </xf>
    <xf numFmtId="165" fontId="3" fillId="0" borderId="26" xfId="1" applyNumberFormat="1" applyFont="1" applyBorder="1" applyAlignment="1">
      <alignment horizontal="justify" vertical="top" wrapText="1"/>
    </xf>
    <xf numFmtId="165" fontId="3" fillId="0" borderId="0" xfId="1" applyNumberFormat="1" applyFont="1" applyFill="1" applyBorder="1" applyAlignment="1">
      <alignment horizontal="justify" vertical="top" wrapText="1"/>
    </xf>
    <xf numFmtId="0" fontId="3" fillId="0" borderId="17" xfId="1" applyFont="1" applyBorder="1" applyAlignment="1">
      <alignment horizontal="justify" vertical="top" wrapText="1"/>
    </xf>
    <xf numFmtId="0" fontId="3" fillId="0" borderId="27" xfId="1" applyFont="1" applyBorder="1" applyAlignment="1">
      <alignment horizontal="justify" vertical="top" wrapText="1"/>
    </xf>
    <xf numFmtId="165" fontId="3" fillId="0" borderId="27" xfId="1" applyNumberFormat="1" applyFont="1" applyBorder="1" applyAlignment="1">
      <alignment horizontal="justify" vertical="top" wrapText="1"/>
    </xf>
    <xf numFmtId="165" fontId="3" fillId="0" borderId="25" xfId="1" applyNumberFormat="1" applyFont="1" applyBorder="1" applyAlignment="1">
      <alignment horizontal="justify" vertical="top" wrapText="1"/>
    </xf>
    <xf numFmtId="0" fontId="3" fillId="0" borderId="23" xfId="1" applyFont="1" applyBorder="1" applyAlignment="1">
      <alignment horizontal="justify" vertical="top" wrapText="1"/>
    </xf>
    <xf numFmtId="0" fontId="3" fillId="0" borderId="28" xfId="1" applyFont="1" applyBorder="1" applyAlignment="1">
      <alignment horizontal="justify" vertical="top" wrapText="1"/>
    </xf>
    <xf numFmtId="165" fontId="3" fillId="0" borderId="20" xfId="1" applyNumberFormat="1" applyFont="1" applyBorder="1" applyAlignment="1">
      <alignment horizontal="justify" vertical="top" wrapText="1"/>
    </xf>
    <xf numFmtId="165" fontId="3" fillId="0" borderId="28" xfId="1" applyNumberFormat="1" applyFont="1" applyBorder="1" applyAlignment="1">
      <alignment horizontal="justify" vertical="top" wrapText="1"/>
    </xf>
    <xf numFmtId="0" fontId="2" fillId="0" borderId="29" xfId="1" applyFont="1" applyBorder="1" applyAlignment="1">
      <alignment horizontal="justify" vertical="top" wrapText="1"/>
    </xf>
    <xf numFmtId="0" fontId="2" fillId="0" borderId="30" xfId="1" applyFont="1" applyBorder="1" applyAlignment="1">
      <alignment horizontal="justify" vertical="top" wrapText="1"/>
    </xf>
    <xf numFmtId="165" fontId="2" fillId="0" borderId="29" xfId="1" applyNumberFormat="1" applyFont="1" applyBorder="1" applyAlignment="1">
      <alignment horizontal="justify" vertical="top" wrapText="1"/>
    </xf>
    <xf numFmtId="165" fontId="2" fillId="0" borderId="31" xfId="1" applyNumberFormat="1" applyFont="1" applyBorder="1" applyAlignment="1">
      <alignment horizontal="justify" vertical="top" wrapText="1"/>
    </xf>
    <xf numFmtId="165" fontId="2" fillId="0" borderId="32" xfId="1" applyNumberFormat="1" applyFont="1" applyBorder="1" applyAlignment="1">
      <alignment horizontal="justify" vertical="top" wrapText="1"/>
    </xf>
    <xf numFmtId="16" fontId="2" fillId="0" borderId="33" xfId="1" applyNumberFormat="1" applyFont="1" applyBorder="1" applyAlignment="1">
      <alignment horizontal="justify" vertical="top" wrapText="1"/>
    </xf>
    <xf numFmtId="0" fontId="2" fillId="0" borderId="34" xfId="1" applyFont="1" applyBorder="1" applyAlignment="1">
      <alignment horizontal="justify" vertical="top" wrapText="1"/>
    </xf>
    <xf numFmtId="165" fontId="2" fillId="0" borderId="33" xfId="1" applyNumberFormat="1" applyFont="1" applyBorder="1" applyAlignment="1">
      <alignment horizontal="justify" vertical="top" wrapText="1"/>
    </xf>
    <xf numFmtId="165" fontId="2" fillId="0" borderId="35" xfId="1" applyNumberFormat="1" applyFont="1" applyBorder="1" applyAlignment="1">
      <alignment horizontal="justify" vertical="top" wrapText="1"/>
    </xf>
    <xf numFmtId="165" fontId="2" fillId="0" borderId="36" xfId="1" applyNumberFormat="1" applyFont="1" applyBorder="1" applyAlignment="1">
      <alignment horizontal="justify" vertical="top" wrapText="1"/>
    </xf>
    <xf numFmtId="165" fontId="2" fillId="0" borderId="37" xfId="1" applyNumberFormat="1" applyFont="1" applyBorder="1" applyAlignment="1">
      <alignment horizontal="justify" vertical="top" wrapText="1"/>
    </xf>
    <xf numFmtId="14" fontId="3" fillId="0" borderId="14" xfId="1" applyNumberFormat="1" applyFont="1" applyBorder="1" applyAlignment="1">
      <alignment horizontal="justify" vertical="top" wrapText="1"/>
    </xf>
    <xf numFmtId="165" fontId="3" fillId="0" borderId="17" xfId="1" applyNumberFormat="1" applyFont="1" applyFill="1" applyBorder="1" applyAlignment="1">
      <alignment horizontal="justify" vertical="top" wrapText="1"/>
    </xf>
    <xf numFmtId="14" fontId="3" fillId="0" borderId="20" xfId="1" applyNumberFormat="1" applyFont="1" applyBorder="1" applyAlignment="1">
      <alignment horizontal="justify" vertical="top" wrapText="1"/>
    </xf>
    <xf numFmtId="0" fontId="3" fillId="0" borderId="20" xfId="1" applyFont="1" applyBorder="1" applyAlignment="1">
      <alignment horizontal="justify" vertical="top" wrapText="1"/>
    </xf>
    <xf numFmtId="165" fontId="3" fillId="0" borderId="23" xfId="1" applyNumberFormat="1" applyFont="1" applyFill="1" applyBorder="1" applyAlignment="1">
      <alignment horizontal="justify" vertical="top" wrapText="1"/>
    </xf>
    <xf numFmtId="16" fontId="2" fillId="0" borderId="9" xfId="1" applyNumberFormat="1" applyFont="1" applyBorder="1" applyAlignment="1">
      <alignment horizontal="justify" vertical="top" wrapText="1"/>
    </xf>
    <xf numFmtId="0" fontId="2" fillId="0" borderId="10" xfId="1" applyFont="1" applyBorder="1" applyAlignment="1">
      <alignment horizontal="left" vertical="center" wrapText="1"/>
    </xf>
    <xf numFmtId="165" fontId="2" fillId="0" borderId="10" xfId="1" applyNumberFormat="1" applyFont="1" applyBorder="1" applyAlignment="1">
      <alignment horizontal="justify" vertical="top" wrapText="1"/>
    </xf>
    <xf numFmtId="165" fontId="2" fillId="0" borderId="12" xfId="1" applyNumberFormat="1" applyFont="1" applyFill="1" applyBorder="1" applyAlignment="1">
      <alignment horizontal="justify" vertical="top" wrapText="1"/>
    </xf>
    <xf numFmtId="14" fontId="3" fillId="0" borderId="33" xfId="1" applyNumberFormat="1" applyFont="1" applyBorder="1" applyAlignment="1">
      <alignment horizontal="justify" vertical="top" wrapText="1"/>
    </xf>
    <xf numFmtId="0" fontId="3" fillId="0" borderId="34" xfId="1" applyFont="1" applyBorder="1" applyAlignment="1">
      <alignment horizontal="justify" vertical="top" wrapText="1"/>
    </xf>
    <xf numFmtId="165" fontId="3" fillId="0" borderId="33" xfId="1" applyNumberFormat="1" applyFont="1" applyBorder="1" applyAlignment="1">
      <alignment horizontal="justify" vertical="top" wrapText="1"/>
    </xf>
    <xf numFmtId="165" fontId="3" fillId="0" borderId="35" xfId="1" applyNumberFormat="1" applyFont="1" applyBorder="1" applyAlignment="1">
      <alignment horizontal="justify" vertical="top" wrapText="1"/>
    </xf>
    <xf numFmtId="165" fontId="3" fillId="0" borderId="36" xfId="1" applyNumberFormat="1" applyFont="1" applyBorder="1" applyAlignment="1">
      <alignment horizontal="justify" vertical="top" wrapText="1"/>
    </xf>
    <xf numFmtId="165" fontId="3" fillId="0" borderId="36" xfId="1" applyNumberFormat="1" applyFont="1" applyFill="1" applyBorder="1" applyAlignment="1">
      <alignment horizontal="justify" vertical="top" wrapText="1"/>
    </xf>
    <xf numFmtId="165" fontId="3" fillId="0" borderId="37" xfId="1" applyNumberFormat="1" applyFont="1" applyBorder="1" applyAlignment="1">
      <alignment horizontal="justify" vertical="top" wrapText="1"/>
    </xf>
    <xf numFmtId="16" fontId="3" fillId="0" borderId="36" xfId="1" applyNumberFormat="1" applyFont="1" applyBorder="1" applyAlignment="1">
      <alignment horizontal="justify" vertical="top" wrapText="1"/>
    </xf>
    <xf numFmtId="0" fontId="3" fillId="0" borderId="36" xfId="1" applyFont="1" applyBorder="1" applyAlignment="1">
      <alignment horizontal="justify" vertical="top" wrapText="1"/>
    </xf>
    <xf numFmtId="16" fontId="3" fillId="0" borderId="17" xfId="1" applyNumberFormat="1" applyFont="1" applyBorder="1" applyAlignment="1">
      <alignment horizontal="justify" vertical="top" wrapText="1"/>
    </xf>
    <xf numFmtId="16" fontId="2" fillId="0" borderId="29" xfId="1" applyNumberFormat="1" applyFont="1" applyBorder="1" applyAlignment="1">
      <alignment horizontal="justify" vertical="top" wrapText="1"/>
    </xf>
    <xf numFmtId="0" fontId="2" fillId="0" borderId="30" xfId="1" applyFont="1" applyBorder="1" applyAlignment="1">
      <alignment vertical="top" wrapText="1"/>
    </xf>
    <xf numFmtId="165" fontId="2" fillId="0" borderId="38" xfId="1" applyNumberFormat="1" applyFont="1" applyBorder="1" applyAlignment="1">
      <alignment horizontal="justify" vertical="top" wrapText="1"/>
    </xf>
    <xf numFmtId="165" fontId="2" fillId="0" borderId="39" xfId="1" applyNumberFormat="1" applyFont="1" applyBorder="1" applyAlignment="1">
      <alignment horizontal="justify" vertical="top" wrapText="1"/>
    </xf>
    <xf numFmtId="165" fontId="2" fillId="0" borderId="39" xfId="1" applyNumberFormat="1" applyFont="1" applyFill="1" applyBorder="1" applyAlignment="1">
      <alignment horizontal="justify" vertical="top" wrapText="1"/>
    </xf>
    <xf numFmtId="165" fontId="2" fillId="0" borderId="40" xfId="1" applyNumberFormat="1" applyFont="1" applyBorder="1" applyAlignment="1">
      <alignment horizontal="justify" vertical="top" wrapText="1"/>
    </xf>
    <xf numFmtId="0" fontId="3" fillId="0" borderId="34" xfId="1" applyFont="1" applyBorder="1" applyAlignment="1">
      <alignment vertical="top" wrapText="1"/>
    </xf>
    <xf numFmtId="165" fontId="3" fillId="0" borderId="33" xfId="1" applyNumberFormat="1" applyFont="1" applyBorder="1" applyAlignment="1">
      <alignment horizontal="left" vertical="top" wrapText="1"/>
    </xf>
    <xf numFmtId="0" fontId="3" fillId="0" borderId="21" xfId="1" applyFont="1" applyBorder="1" applyAlignment="1">
      <alignment vertical="top" wrapText="1"/>
    </xf>
    <xf numFmtId="165" fontId="3" fillId="0" borderId="20" xfId="1" applyNumberFormat="1" applyFont="1" applyBorder="1" applyAlignment="1">
      <alignment horizontal="left" vertical="top" wrapText="1"/>
    </xf>
    <xf numFmtId="0" fontId="2" fillId="0" borderId="10" xfId="1" applyFont="1" applyBorder="1" applyAlignment="1">
      <alignment vertical="top" wrapText="1"/>
    </xf>
    <xf numFmtId="165" fontId="2" fillId="0" borderId="41" xfId="1" applyNumberFormat="1" applyFont="1" applyBorder="1" applyAlignment="1">
      <alignment horizontal="justify" vertical="top" wrapText="1"/>
    </xf>
    <xf numFmtId="0" fontId="3" fillId="0" borderId="15" xfId="1" applyFont="1" applyBorder="1" applyAlignment="1">
      <alignment vertical="top" wrapText="1"/>
    </xf>
    <xf numFmtId="165" fontId="3" fillId="0" borderId="14" xfId="1" applyNumberFormat="1" applyFont="1" applyFill="1" applyBorder="1" applyAlignment="1">
      <alignment horizontal="left" vertical="top" wrapText="1"/>
    </xf>
    <xf numFmtId="165" fontId="3" fillId="0" borderId="16" xfId="1" applyNumberFormat="1" applyFont="1" applyFill="1" applyBorder="1" applyAlignment="1">
      <alignment horizontal="justify" vertical="top" wrapText="1"/>
    </xf>
    <xf numFmtId="0" fontId="3" fillId="0" borderId="0" xfId="1" applyFont="1" applyBorder="1" applyAlignment="1">
      <alignment vertical="top" wrapText="1"/>
    </xf>
    <xf numFmtId="165" fontId="3" fillId="0" borderId="6" xfId="1" applyNumberFormat="1" applyFont="1" applyBorder="1" applyAlignment="1">
      <alignment horizontal="left" vertical="top" wrapText="1"/>
    </xf>
    <xf numFmtId="165" fontId="3" fillId="0" borderId="42" xfId="1" applyNumberFormat="1" applyFont="1" applyBorder="1" applyAlignment="1">
      <alignment horizontal="justify" vertical="top" wrapText="1"/>
    </xf>
    <xf numFmtId="165" fontId="3" fillId="0" borderId="43" xfId="1" applyNumberFormat="1" applyFont="1" applyBorder="1" applyAlignment="1">
      <alignment horizontal="justify" vertical="top" wrapText="1"/>
    </xf>
    <xf numFmtId="165" fontId="3" fillId="0" borderId="43" xfId="1" applyNumberFormat="1" applyFont="1" applyFill="1" applyBorder="1" applyAlignment="1">
      <alignment horizontal="justify" vertical="top" wrapText="1"/>
    </xf>
    <xf numFmtId="165" fontId="3" fillId="0" borderId="44" xfId="1" applyNumberFormat="1" applyFont="1" applyBorder="1" applyAlignment="1">
      <alignment horizontal="justify" vertical="top" wrapText="1"/>
    </xf>
    <xf numFmtId="14" fontId="3" fillId="0" borderId="6" xfId="1" applyNumberFormat="1" applyFont="1" applyBorder="1" applyAlignment="1">
      <alignment horizontal="justify" vertical="top" wrapText="1"/>
    </xf>
    <xf numFmtId="165" fontId="2" fillId="0" borderId="9" xfId="1" applyNumberFormat="1" applyFont="1" applyBorder="1" applyAlignment="1">
      <alignment horizontal="left" vertical="top" wrapText="1"/>
    </xf>
    <xf numFmtId="165" fontId="2" fillId="0" borderId="11" xfId="1" applyNumberFormat="1" applyFont="1" applyBorder="1" applyAlignment="1">
      <alignment horizontal="left" vertical="top" wrapText="1"/>
    </xf>
    <xf numFmtId="165" fontId="2" fillId="0" borderId="12" xfId="1" applyNumberFormat="1" applyFont="1" applyBorder="1" applyAlignment="1">
      <alignment horizontal="left" vertical="top" wrapText="1"/>
    </xf>
    <xf numFmtId="165" fontId="2" fillId="0" borderId="41" xfId="1" applyNumberFormat="1" applyFont="1" applyBorder="1" applyAlignment="1">
      <alignment horizontal="left" vertical="top" wrapText="1"/>
    </xf>
    <xf numFmtId="16" fontId="3" fillId="0" borderId="33" xfId="1" applyNumberFormat="1" applyFont="1" applyBorder="1" applyAlignment="1">
      <alignment horizontal="justify" vertical="top" wrapText="1"/>
    </xf>
    <xf numFmtId="0" fontId="3" fillId="0" borderId="33" xfId="1" applyFont="1" applyBorder="1" applyAlignment="1">
      <alignment horizontal="left" vertical="top" wrapText="1"/>
    </xf>
    <xf numFmtId="165" fontId="3" fillId="0" borderId="14" xfId="1" applyNumberFormat="1" applyFont="1" applyBorder="1" applyAlignment="1">
      <alignment horizontal="left" vertical="top" wrapText="1"/>
    </xf>
    <xf numFmtId="165" fontId="3" fillId="2" borderId="27" xfId="1" applyNumberFormat="1" applyFont="1" applyFill="1" applyBorder="1" applyAlignment="1">
      <alignment horizontal="justify" vertical="top" wrapText="1"/>
    </xf>
    <xf numFmtId="0" fontId="3" fillId="0" borderId="15" xfId="1" applyFont="1" applyBorder="1" applyAlignment="1">
      <alignment horizontal="center" vertical="top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0" fontId="3" fillId="0" borderId="17" xfId="1" applyFont="1" applyBorder="1" applyAlignment="1">
      <alignment vertical="top" wrapText="1"/>
    </xf>
    <xf numFmtId="165" fontId="3" fillId="0" borderId="17" xfId="1" applyNumberFormat="1" applyFont="1" applyBorder="1" applyAlignment="1">
      <alignment horizontal="left" vertical="top" wrapText="1"/>
    </xf>
    <xf numFmtId="16" fontId="3" fillId="0" borderId="6" xfId="1" applyNumberFormat="1" applyFont="1" applyBorder="1" applyAlignment="1">
      <alignment horizontal="justify" vertical="top" wrapText="1"/>
    </xf>
    <xf numFmtId="165" fontId="3" fillId="0" borderId="0" xfId="1" applyNumberFormat="1" applyFont="1" applyBorder="1" applyAlignment="1">
      <alignment horizontal="justify" vertical="top" wrapText="1"/>
    </xf>
    <xf numFmtId="0" fontId="1" fillId="0" borderId="8" xfId="1" applyFont="1" applyBorder="1"/>
    <xf numFmtId="0" fontId="3" fillId="0" borderId="0" xfId="1" applyFont="1" applyBorder="1" applyAlignment="1">
      <alignment horizontal="justify" vertical="top" wrapText="1"/>
    </xf>
    <xf numFmtId="0" fontId="2" fillId="0" borderId="9" xfId="1" applyNumberFormat="1" applyFont="1" applyBorder="1" applyAlignment="1">
      <alignment horizontal="justify" vertical="top" wrapText="1"/>
    </xf>
    <xf numFmtId="165" fontId="2" fillId="0" borderId="40" xfId="1" applyNumberFormat="1" applyFont="1" applyFill="1" applyBorder="1" applyAlignment="1">
      <alignment horizontal="justify" vertical="top" wrapText="1"/>
    </xf>
    <xf numFmtId="165" fontId="2" fillId="0" borderId="41" xfId="1" applyNumberFormat="1" applyFont="1" applyFill="1" applyBorder="1" applyAlignment="1">
      <alignment horizontal="justify" vertical="top" wrapText="1"/>
    </xf>
    <xf numFmtId="0" fontId="3" fillId="0" borderId="9" xfId="1" applyFont="1" applyBorder="1" applyAlignment="1">
      <alignment horizontal="justify" vertical="top" wrapText="1"/>
    </xf>
    <xf numFmtId="0" fontId="3" fillId="0" borderId="10" xfId="1" applyFont="1" applyBorder="1" applyAlignment="1">
      <alignment horizontal="left" vertical="center" wrapText="1"/>
    </xf>
    <xf numFmtId="165" fontId="3" fillId="0" borderId="11" xfId="1" applyNumberFormat="1" applyFont="1" applyBorder="1" applyAlignment="1">
      <alignment horizontal="justify" vertical="top" wrapText="1"/>
    </xf>
    <xf numFmtId="165" fontId="3" fillId="0" borderId="12" xfId="1" applyNumberFormat="1" applyFont="1" applyBorder="1" applyAlignment="1">
      <alignment horizontal="justify" vertical="top" wrapText="1"/>
    </xf>
    <xf numFmtId="165" fontId="3" fillId="0" borderId="12" xfId="1" applyNumberFormat="1" applyFont="1" applyFill="1" applyBorder="1" applyAlignment="1">
      <alignment horizontal="justify" vertical="top" wrapText="1"/>
    </xf>
    <xf numFmtId="165" fontId="3" fillId="0" borderId="41" xfId="1" applyNumberFormat="1" applyFont="1" applyBorder="1" applyAlignment="1">
      <alignment horizontal="justify" vertical="top" wrapText="1"/>
    </xf>
    <xf numFmtId="0" fontId="3" fillId="0" borderId="29" xfId="1" applyFont="1" applyBorder="1" applyAlignment="1">
      <alignment horizontal="justify" vertical="top" wrapText="1"/>
    </xf>
    <xf numFmtId="0" fontId="3" fillId="0" borderId="30" xfId="1" applyFont="1" applyBorder="1" applyAlignment="1">
      <alignment horizontal="left" vertical="center" wrapText="1"/>
    </xf>
    <xf numFmtId="165" fontId="3" fillId="0" borderId="29" xfId="1" applyNumberFormat="1" applyFont="1" applyBorder="1" applyAlignment="1">
      <alignment horizontal="justify" vertical="top" wrapText="1"/>
    </xf>
    <xf numFmtId="165" fontId="3" fillId="0" borderId="38" xfId="1" applyNumberFormat="1" applyFont="1" applyBorder="1" applyAlignment="1">
      <alignment horizontal="justify" vertical="top" wrapText="1"/>
    </xf>
    <xf numFmtId="165" fontId="3" fillId="0" borderId="39" xfId="1" applyNumberFormat="1" applyFont="1" applyBorder="1" applyAlignment="1">
      <alignment horizontal="justify" vertical="top" wrapText="1"/>
    </xf>
    <xf numFmtId="165" fontId="3" fillId="0" borderId="39" xfId="1" applyNumberFormat="1" applyFont="1" applyFill="1" applyBorder="1" applyAlignment="1">
      <alignment horizontal="justify" vertical="top" wrapText="1"/>
    </xf>
    <xf numFmtId="165" fontId="3" fillId="0" borderId="40" xfId="1" applyNumberFormat="1" applyFont="1" applyBorder="1" applyAlignment="1">
      <alignment horizontal="justify" vertical="top" wrapText="1"/>
    </xf>
    <xf numFmtId="0" fontId="3" fillId="0" borderId="30" xfId="1" applyFont="1" applyBorder="1" applyAlignment="1">
      <alignment horizontal="justify" vertical="top" wrapText="1"/>
    </xf>
    <xf numFmtId="0" fontId="3" fillId="0" borderId="0" xfId="1" applyFont="1"/>
    <xf numFmtId="0" fontId="3" fillId="0" borderId="0" xfId="1" applyFont="1" applyFill="1" applyBorder="1" applyAlignment="1">
      <alignment horizontal="justify" vertical="top" wrapText="1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E66" sqref="E66"/>
    </sheetView>
  </sheetViews>
  <sheetFormatPr defaultRowHeight="12.75" x14ac:dyDescent="0.2"/>
  <cols>
    <col min="1" max="1" width="6.42578125" style="1" customWidth="1"/>
    <col min="2" max="2" width="37.5703125" style="1" customWidth="1"/>
    <col min="3" max="3" width="10.5703125" style="1" customWidth="1"/>
    <col min="4" max="4" width="8.5703125" style="1" customWidth="1"/>
    <col min="5" max="5" width="9" style="1" customWidth="1"/>
    <col min="6" max="6" width="8.7109375" style="1" customWidth="1"/>
    <col min="7" max="7" width="9.42578125" style="1" customWidth="1"/>
    <col min="8" max="8" width="11.5703125" style="1" customWidth="1"/>
    <col min="9" max="256" width="9.140625" style="1"/>
    <col min="257" max="257" width="6.42578125" style="1" customWidth="1"/>
    <col min="258" max="258" width="37.5703125" style="1" customWidth="1"/>
    <col min="259" max="259" width="10.5703125" style="1" customWidth="1"/>
    <col min="260" max="260" width="8.5703125" style="1" customWidth="1"/>
    <col min="261" max="261" width="9" style="1" customWidth="1"/>
    <col min="262" max="262" width="8.7109375" style="1" customWidth="1"/>
    <col min="263" max="263" width="9.42578125" style="1" customWidth="1"/>
    <col min="264" max="264" width="11.5703125" style="1" customWidth="1"/>
    <col min="265" max="512" width="9.140625" style="1"/>
    <col min="513" max="513" width="6.42578125" style="1" customWidth="1"/>
    <col min="514" max="514" width="37.5703125" style="1" customWidth="1"/>
    <col min="515" max="515" width="10.5703125" style="1" customWidth="1"/>
    <col min="516" max="516" width="8.5703125" style="1" customWidth="1"/>
    <col min="517" max="517" width="9" style="1" customWidth="1"/>
    <col min="518" max="518" width="8.7109375" style="1" customWidth="1"/>
    <col min="519" max="519" width="9.42578125" style="1" customWidth="1"/>
    <col min="520" max="520" width="11.5703125" style="1" customWidth="1"/>
    <col min="521" max="768" width="9.140625" style="1"/>
    <col min="769" max="769" width="6.42578125" style="1" customWidth="1"/>
    <col min="770" max="770" width="37.5703125" style="1" customWidth="1"/>
    <col min="771" max="771" width="10.5703125" style="1" customWidth="1"/>
    <col min="772" max="772" width="8.5703125" style="1" customWidth="1"/>
    <col min="773" max="773" width="9" style="1" customWidth="1"/>
    <col min="774" max="774" width="8.7109375" style="1" customWidth="1"/>
    <col min="775" max="775" width="9.42578125" style="1" customWidth="1"/>
    <col min="776" max="776" width="11.5703125" style="1" customWidth="1"/>
    <col min="777" max="1024" width="9.140625" style="1"/>
    <col min="1025" max="1025" width="6.42578125" style="1" customWidth="1"/>
    <col min="1026" max="1026" width="37.5703125" style="1" customWidth="1"/>
    <col min="1027" max="1027" width="10.5703125" style="1" customWidth="1"/>
    <col min="1028" max="1028" width="8.5703125" style="1" customWidth="1"/>
    <col min="1029" max="1029" width="9" style="1" customWidth="1"/>
    <col min="1030" max="1030" width="8.7109375" style="1" customWidth="1"/>
    <col min="1031" max="1031" width="9.42578125" style="1" customWidth="1"/>
    <col min="1032" max="1032" width="11.5703125" style="1" customWidth="1"/>
    <col min="1033" max="1280" width="9.140625" style="1"/>
    <col min="1281" max="1281" width="6.42578125" style="1" customWidth="1"/>
    <col min="1282" max="1282" width="37.5703125" style="1" customWidth="1"/>
    <col min="1283" max="1283" width="10.5703125" style="1" customWidth="1"/>
    <col min="1284" max="1284" width="8.5703125" style="1" customWidth="1"/>
    <col min="1285" max="1285" width="9" style="1" customWidth="1"/>
    <col min="1286" max="1286" width="8.7109375" style="1" customWidth="1"/>
    <col min="1287" max="1287" width="9.42578125" style="1" customWidth="1"/>
    <col min="1288" max="1288" width="11.5703125" style="1" customWidth="1"/>
    <col min="1289" max="1536" width="9.140625" style="1"/>
    <col min="1537" max="1537" width="6.42578125" style="1" customWidth="1"/>
    <col min="1538" max="1538" width="37.5703125" style="1" customWidth="1"/>
    <col min="1539" max="1539" width="10.5703125" style="1" customWidth="1"/>
    <col min="1540" max="1540" width="8.5703125" style="1" customWidth="1"/>
    <col min="1541" max="1541" width="9" style="1" customWidth="1"/>
    <col min="1542" max="1542" width="8.7109375" style="1" customWidth="1"/>
    <col min="1543" max="1543" width="9.42578125" style="1" customWidth="1"/>
    <col min="1544" max="1544" width="11.5703125" style="1" customWidth="1"/>
    <col min="1545" max="1792" width="9.140625" style="1"/>
    <col min="1793" max="1793" width="6.42578125" style="1" customWidth="1"/>
    <col min="1794" max="1794" width="37.5703125" style="1" customWidth="1"/>
    <col min="1795" max="1795" width="10.5703125" style="1" customWidth="1"/>
    <col min="1796" max="1796" width="8.5703125" style="1" customWidth="1"/>
    <col min="1797" max="1797" width="9" style="1" customWidth="1"/>
    <col min="1798" max="1798" width="8.7109375" style="1" customWidth="1"/>
    <col min="1799" max="1799" width="9.42578125" style="1" customWidth="1"/>
    <col min="1800" max="1800" width="11.5703125" style="1" customWidth="1"/>
    <col min="1801" max="2048" width="9.140625" style="1"/>
    <col min="2049" max="2049" width="6.42578125" style="1" customWidth="1"/>
    <col min="2050" max="2050" width="37.5703125" style="1" customWidth="1"/>
    <col min="2051" max="2051" width="10.5703125" style="1" customWidth="1"/>
    <col min="2052" max="2052" width="8.5703125" style="1" customWidth="1"/>
    <col min="2053" max="2053" width="9" style="1" customWidth="1"/>
    <col min="2054" max="2054" width="8.7109375" style="1" customWidth="1"/>
    <col min="2055" max="2055" width="9.42578125" style="1" customWidth="1"/>
    <col min="2056" max="2056" width="11.5703125" style="1" customWidth="1"/>
    <col min="2057" max="2304" width="9.140625" style="1"/>
    <col min="2305" max="2305" width="6.42578125" style="1" customWidth="1"/>
    <col min="2306" max="2306" width="37.5703125" style="1" customWidth="1"/>
    <col min="2307" max="2307" width="10.5703125" style="1" customWidth="1"/>
    <col min="2308" max="2308" width="8.5703125" style="1" customWidth="1"/>
    <col min="2309" max="2309" width="9" style="1" customWidth="1"/>
    <col min="2310" max="2310" width="8.7109375" style="1" customWidth="1"/>
    <col min="2311" max="2311" width="9.42578125" style="1" customWidth="1"/>
    <col min="2312" max="2312" width="11.5703125" style="1" customWidth="1"/>
    <col min="2313" max="2560" width="9.140625" style="1"/>
    <col min="2561" max="2561" width="6.42578125" style="1" customWidth="1"/>
    <col min="2562" max="2562" width="37.5703125" style="1" customWidth="1"/>
    <col min="2563" max="2563" width="10.5703125" style="1" customWidth="1"/>
    <col min="2564" max="2564" width="8.5703125" style="1" customWidth="1"/>
    <col min="2565" max="2565" width="9" style="1" customWidth="1"/>
    <col min="2566" max="2566" width="8.7109375" style="1" customWidth="1"/>
    <col min="2567" max="2567" width="9.42578125" style="1" customWidth="1"/>
    <col min="2568" max="2568" width="11.5703125" style="1" customWidth="1"/>
    <col min="2569" max="2816" width="9.140625" style="1"/>
    <col min="2817" max="2817" width="6.42578125" style="1" customWidth="1"/>
    <col min="2818" max="2818" width="37.5703125" style="1" customWidth="1"/>
    <col min="2819" max="2819" width="10.5703125" style="1" customWidth="1"/>
    <col min="2820" max="2820" width="8.5703125" style="1" customWidth="1"/>
    <col min="2821" max="2821" width="9" style="1" customWidth="1"/>
    <col min="2822" max="2822" width="8.7109375" style="1" customWidth="1"/>
    <col min="2823" max="2823" width="9.42578125" style="1" customWidth="1"/>
    <col min="2824" max="2824" width="11.5703125" style="1" customWidth="1"/>
    <col min="2825" max="3072" width="9.140625" style="1"/>
    <col min="3073" max="3073" width="6.42578125" style="1" customWidth="1"/>
    <col min="3074" max="3074" width="37.5703125" style="1" customWidth="1"/>
    <col min="3075" max="3075" width="10.5703125" style="1" customWidth="1"/>
    <col min="3076" max="3076" width="8.5703125" style="1" customWidth="1"/>
    <col min="3077" max="3077" width="9" style="1" customWidth="1"/>
    <col min="3078" max="3078" width="8.7109375" style="1" customWidth="1"/>
    <col min="3079" max="3079" width="9.42578125" style="1" customWidth="1"/>
    <col min="3080" max="3080" width="11.5703125" style="1" customWidth="1"/>
    <col min="3081" max="3328" width="9.140625" style="1"/>
    <col min="3329" max="3329" width="6.42578125" style="1" customWidth="1"/>
    <col min="3330" max="3330" width="37.5703125" style="1" customWidth="1"/>
    <col min="3331" max="3331" width="10.5703125" style="1" customWidth="1"/>
    <col min="3332" max="3332" width="8.5703125" style="1" customWidth="1"/>
    <col min="3333" max="3333" width="9" style="1" customWidth="1"/>
    <col min="3334" max="3334" width="8.7109375" style="1" customWidth="1"/>
    <col min="3335" max="3335" width="9.42578125" style="1" customWidth="1"/>
    <col min="3336" max="3336" width="11.5703125" style="1" customWidth="1"/>
    <col min="3337" max="3584" width="9.140625" style="1"/>
    <col min="3585" max="3585" width="6.42578125" style="1" customWidth="1"/>
    <col min="3586" max="3586" width="37.5703125" style="1" customWidth="1"/>
    <col min="3587" max="3587" width="10.5703125" style="1" customWidth="1"/>
    <col min="3588" max="3588" width="8.5703125" style="1" customWidth="1"/>
    <col min="3589" max="3589" width="9" style="1" customWidth="1"/>
    <col min="3590" max="3590" width="8.7109375" style="1" customWidth="1"/>
    <col min="3591" max="3591" width="9.42578125" style="1" customWidth="1"/>
    <col min="3592" max="3592" width="11.5703125" style="1" customWidth="1"/>
    <col min="3593" max="3840" width="9.140625" style="1"/>
    <col min="3841" max="3841" width="6.42578125" style="1" customWidth="1"/>
    <col min="3842" max="3842" width="37.5703125" style="1" customWidth="1"/>
    <col min="3843" max="3843" width="10.5703125" style="1" customWidth="1"/>
    <col min="3844" max="3844" width="8.5703125" style="1" customWidth="1"/>
    <col min="3845" max="3845" width="9" style="1" customWidth="1"/>
    <col min="3846" max="3846" width="8.7109375" style="1" customWidth="1"/>
    <col min="3847" max="3847" width="9.42578125" style="1" customWidth="1"/>
    <col min="3848" max="3848" width="11.5703125" style="1" customWidth="1"/>
    <col min="3849" max="4096" width="9.140625" style="1"/>
    <col min="4097" max="4097" width="6.42578125" style="1" customWidth="1"/>
    <col min="4098" max="4098" width="37.5703125" style="1" customWidth="1"/>
    <col min="4099" max="4099" width="10.5703125" style="1" customWidth="1"/>
    <col min="4100" max="4100" width="8.5703125" style="1" customWidth="1"/>
    <col min="4101" max="4101" width="9" style="1" customWidth="1"/>
    <col min="4102" max="4102" width="8.7109375" style="1" customWidth="1"/>
    <col min="4103" max="4103" width="9.42578125" style="1" customWidth="1"/>
    <col min="4104" max="4104" width="11.5703125" style="1" customWidth="1"/>
    <col min="4105" max="4352" width="9.140625" style="1"/>
    <col min="4353" max="4353" width="6.42578125" style="1" customWidth="1"/>
    <col min="4354" max="4354" width="37.5703125" style="1" customWidth="1"/>
    <col min="4355" max="4355" width="10.5703125" style="1" customWidth="1"/>
    <col min="4356" max="4356" width="8.5703125" style="1" customWidth="1"/>
    <col min="4357" max="4357" width="9" style="1" customWidth="1"/>
    <col min="4358" max="4358" width="8.7109375" style="1" customWidth="1"/>
    <col min="4359" max="4359" width="9.42578125" style="1" customWidth="1"/>
    <col min="4360" max="4360" width="11.5703125" style="1" customWidth="1"/>
    <col min="4361" max="4608" width="9.140625" style="1"/>
    <col min="4609" max="4609" width="6.42578125" style="1" customWidth="1"/>
    <col min="4610" max="4610" width="37.5703125" style="1" customWidth="1"/>
    <col min="4611" max="4611" width="10.5703125" style="1" customWidth="1"/>
    <col min="4612" max="4612" width="8.5703125" style="1" customWidth="1"/>
    <col min="4613" max="4613" width="9" style="1" customWidth="1"/>
    <col min="4614" max="4614" width="8.7109375" style="1" customWidth="1"/>
    <col min="4615" max="4615" width="9.42578125" style="1" customWidth="1"/>
    <col min="4616" max="4616" width="11.5703125" style="1" customWidth="1"/>
    <col min="4617" max="4864" width="9.140625" style="1"/>
    <col min="4865" max="4865" width="6.42578125" style="1" customWidth="1"/>
    <col min="4866" max="4866" width="37.5703125" style="1" customWidth="1"/>
    <col min="4867" max="4867" width="10.5703125" style="1" customWidth="1"/>
    <col min="4868" max="4868" width="8.5703125" style="1" customWidth="1"/>
    <col min="4869" max="4869" width="9" style="1" customWidth="1"/>
    <col min="4870" max="4870" width="8.7109375" style="1" customWidth="1"/>
    <col min="4871" max="4871" width="9.42578125" style="1" customWidth="1"/>
    <col min="4872" max="4872" width="11.5703125" style="1" customWidth="1"/>
    <col min="4873" max="5120" width="9.140625" style="1"/>
    <col min="5121" max="5121" width="6.42578125" style="1" customWidth="1"/>
    <col min="5122" max="5122" width="37.5703125" style="1" customWidth="1"/>
    <col min="5123" max="5123" width="10.5703125" style="1" customWidth="1"/>
    <col min="5124" max="5124" width="8.5703125" style="1" customWidth="1"/>
    <col min="5125" max="5125" width="9" style="1" customWidth="1"/>
    <col min="5126" max="5126" width="8.7109375" style="1" customWidth="1"/>
    <col min="5127" max="5127" width="9.42578125" style="1" customWidth="1"/>
    <col min="5128" max="5128" width="11.5703125" style="1" customWidth="1"/>
    <col min="5129" max="5376" width="9.140625" style="1"/>
    <col min="5377" max="5377" width="6.42578125" style="1" customWidth="1"/>
    <col min="5378" max="5378" width="37.5703125" style="1" customWidth="1"/>
    <col min="5379" max="5379" width="10.5703125" style="1" customWidth="1"/>
    <col min="5380" max="5380" width="8.5703125" style="1" customWidth="1"/>
    <col min="5381" max="5381" width="9" style="1" customWidth="1"/>
    <col min="5382" max="5382" width="8.7109375" style="1" customWidth="1"/>
    <col min="5383" max="5383" width="9.42578125" style="1" customWidth="1"/>
    <col min="5384" max="5384" width="11.5703125" style="1" customWidth="1"/>
    <col min="5385" max="5632" width="9.140625" style="1"/>
    <col min="5633" max="5633" width="6.42578125" style="1" customWidth="1"/>
    <col min="5634" max="5634" width="37.5703125" style="1" customWidth="1"/>
    <col min="5635" max="5635" width="10.5703125" style="1" customWidth="1"/>
    <col min="5636" max="5636" width="8.5703125" style="1" customWidth="1"/>
    <col min="5637" max="5637" width="9" style="1" customWidth="1"/>
    <col min="5638" max="5638" width="8.7109375" style="1" customWidth="1"/>
    <col min="5639" max="5639" width="9.42578125" style="1" customWidth="1"/>
    <col min="5640" max="5640" width="11.5703125" style="1" customWidth="1"/>
    <col min="5641" max="5888" width="9.140625" style="1"/>
    <col min="5889" max="5889" width="6.42578125" style="1" customWidth="1"/>
    <col min="5890" max="5890" width="37.5703125" style="1" customWidth="1"/>
    <col min="5891" max="5891" width="10.5703125" style="1" customWidth="1"/>
    <col min="5892" max="5892" width="8.5703125" style="1" customWidth="1"/>
    <col min="5893" max="5893" width="9" style="1" customWidth="1"/>
    <col min="5894" max="5894" width="8.7109375" style="1" customWidth="1"/>
    <col min="5895" max="5895" width="9.42578125" style="1" customWidth="1"/>
    <col min="5896" max="5896" width="11.5703125" style="1" customWidth="1"/>
    <col min="5897" max="6144" width="9.140625" style="1"/>
    <col min="6145" max="6145" width="6.42578125" style="1" customWidth="1"/>
    <col min="6146" max="6146" width="37.5703125" style="1" customWidth="1"/>
    <col min="6147" max="6147" width="10.5703125" style="1" customWidth="1"/>
    <col min="6148" max="6148" width="8.5703125" style="1" customWidth="1"/>
    <col min="6149" max="6149" width="9" style="1" customWidth="1"/>
    <col min="6150" max="6150" width="8.7109375" style="1" customWidth="1"/>
    <col min="6151" max="6151" width="9.42578125" style="1" customWidth="1"/>
    <col min="6152" max="6152" width="11.5703125" style="1" customWidth="1"/>
    <col min="6153" max="6400" width="9.140625" style="1"/>
    <col min="6401" max="6401" width="6.42578125" style="1" customWidth="1"/>
    <col min="6402" max="6402" width="37.5703125" style="1" customWidth="1"/>
    <col min="6403" max="6403" width="10.5703125" style="1" customWidth="1"/>
    <col min="6404" max="6404" width="8.5703125" style="1" customWidth="1"/>
    <col min="6405" max="6405" width="9" style="1" customWidth="1"/>
    <col min="6406" max="6406" width="8.7109375" style="1" customWidth="1"/>
    <col min="6407" max="6407" width="9.42578125" style="1" customWidth="1"/>
    <col min="6408" max="6408" width="11.5703125" style="1" customWidth="1"/>
    <col min="6409" max="6656" width="9.140625" style="1"/>
    <col min="6657" max="6657" width="6.42578125" style="1" customWidth="1"/>
    <col min="6658" max="6658" width="37.5703125" style="1" customWidth="1"/>
    <col min="6659" max="6659" width="10.5703125" style="1" customWidth="1"/>
    <col min="6660" max="6660" width="8.5703125" style="1" customWidth="1"/>
    <col min="6661" max="6661" width="9" style="1" customWidth="1"/>
    <col min="6662" max="6662" width="8.7109375" style="1" customWidth="1"/>
    <col min="6663" max="6663" width="9.42578125" style="1" customWidth="1"/>
    <col min="6664" max="6664" width="11.5703125" style="1" customWidth="1"/>
    <col min="6665" max="6912" width="9.140625" style="1"/>
    <col min="6913" max="6913" width="6.42578125" style="1" customWidth="1"/>
    <col min="6914" max="6914" width="37.5703125" style="1" customWidth="1"/>
    <col min="6915" max="6915" width="10.5703125" style="1" customWidth="1"/>
    <col min="6916" max="6916" width="8.5703125" style="1" customWidth="1"/>
    <col min="6917" max="6917" width="9" style="1" customWidth="1"/>
    <col min="6918" max="6918" width="8.7109375" style="1" customWidth="1"/>
    <col min="6919" max="6919" width="9.42578125" style="1" customWidth="1"/>
    <col min="6920" max="6920" width="11.5703125" style="1" customWidth="1"/>
    <col min="6921" max="7168" width="9.140625" style="1"/>
    <col min="7169" max="7169" width="6.42578125" style="1" customWidth="1"/>
    <col min="7170" max="7170" width="37.5703125" style="1" customWidth="1"/>
    <col min="7171" max="7171" width="10.5703125" style="1" customWidth="1"/>
    <col min="7172" max="7172" width="8.5703125" style="1" customWidth="1"/>
    <col min="7173" max="7173" width="9" style="1" customWidth="1"/>
    <col min="7174" max="7174" width="8.7109375" style="1" customWidth="1"/>
    <col min="7175" max="7175" width="9.42578125" style="1" customWidth="1"/>
    <col min="7176" max="7176" width="11.5703125" style="1" customWidth="1"/>
    <col min="7177" max="7424" width="9.140625" style="1"/>
    <col min="7425" max="7425" width="6.42578125" style="1" customWidth="1"/>
    <col min="7426" max="7426" width="37.5703125" style="1" customWidth="1"/>
    <col min="7427" max="7427" width="10.5703125" style="1" customWidth="1"/>
    <col min="7428" max="7428" width="8.5703125" style="1" customWidth="1"/>
    <col min="7429" max="7429" width="9" style="1" customWidth="1"/>
    <col min="7430" max="7430" width="8.7109375" style="1" customWidth="1"/>
    <col min="7431" max="7431" width="9.42578125" style="1" customWidth="1"/>
    <col min="7432" max="7432" width="11.5703125" style="1" customWidth="1"/>
    <col min="7433" max="7680" width="9.140625" style="1"/>
    <col min="7681" max="7681" width="6.42578125" style="1" customWidth="1"/>
    <col min="7682" max="7682" width="37.5703125" style="1" customWidth="1"/>
    <col min="7683" max="7683" width="10.5703125" style="1" customWidth="1"/>
    <col min="7684" max="7684" width="8.5703125" style="1" customWidth="1"/>
    <col min="7685" max="7685" width="9" style="1" customWidth="1"/>
    <col min="7686" max="7686" width="8.7109375" style="1" customWidth="1"/>
    <col min="7687" max="7687" width="9.42578125" style="1" customWidth="1"/>
    <col min="7688" max="7688" width="11.5703125" style="1" customWidth="1"/>
    <col min="7689" max="7936" width="9.140625" style="1"/>
    <col min="7937" max="7937" width="6.42578125" style="1" customWidth="1"/>
    <col min="7938" max="7938" width="37.5703125" style="1" customWidth="1"/>
    <col min="7939" max="7939" width="10.5703125" style="1" customWidth="1"/>
    <col min="7940" max="7940" width="8.5703125" style="1" customWidth="1"/>
    <col min="7941" max="7941" width="9" style="1" customWidth="1"/>
    <col min="7942" max="7942" width="8.7109375" style="1" customWidth="1"/>
    <col min="7943" max="7943" width="9.42578125" style="1" customWidth="1"/>
    <col min="7944" max="7944" width="11.5703125" style="1" customWidth="1"/>
    <col min="7945" max="8192" width="9.140625" style="1"/>
    <col min="8193" max="8193" width="6.42578125" style="1" customWidth="1"/>
    <col min="8194" max="8194" width="37.5703125" style="1" customWidth="1"/>
    <col min="8195" max="8195" width="10.5703125" style="1" customWidth="1"/>
    <col min="8196" max="8196" width="8.5703125" style="1" customWidth="1"/>
    <col min="8197" max="8197" width="9" style="1" customWidth="1"/>
    <col min="8198" max="8198" width="8.7109375" style="1" customWidth="1"/>
    <col min="8199" max="8199" width="9.42578125" style="1" customWidth="1"/>
    <col min="8200" max="8200" width="11.5703125" style="1" customWidth="1"/>
    <col min="8201" max="8448" width="9.140625" style="1"/>
    <col min="8449" max="8449" width="6.42578125" style="1" customWidth="1"/>
    <col min="8450" max="8450" width="37.5703125" style="1" customWidth="1"/>
    <col min="8451" max="8451" width="10.5703125" style="1" customWidth="1"/>
    <col min="8452" max="8452" width="8.5703125" style="1" customWidth="1"/>
    <col min="8453" max="8453" width="9" style="1" customWidth="1"/>
    <col min="8454" max="8454" width="8.7109375" style="1" customWidth="1"/>
    <col min="8455" max="8455" width="9.42578125" style="1" customWidth="1"/>
    <col min="8456" max="8456" width="11.5703125" style="1" customWidth="1"/>
    <col min="8457" max="8704" width="9.140625" style="1"/>
    <col min="8705" max="8705" width="6.42578125" style="1" customWidth="1"/>
    <col min="8706" max="8706" width="37.5703125" style="1" customWidth="1"/>
    <col min="8707" max="8707" width="10.5703125" style="1" customWidth="1"/>
    <col min="8708" max="8708" width="8.5703125" style="1" customWidth="1"/>
    <col min="8709" max="8709" width="9" style="1" customWidth="1"/>
    <col min="8710" max="8710" width="8.7109375" style="1" customWidth="1"/>
    <col min="8711" max="8711" width="9.42578125" style="1" customWidth="1"/>
    <col min="8712" max="8712" width="11.5703125" style="1" customWidth="1"/>
    <col min="8713" max="8960" width="9.140625" style="1"/>
    <col min="8961" max="8961" width="6.42578125" style="1" customWidth="1"/>
    <col min="8962" max="8962" width="37.5703125" style="1" customWidth="1"/>
    <col min="8963" max="8963" width="10.5703125" style="1" customWidth="1"/>
    <col min="8964" max="8964" width="8.5703125" style="1" customWidth="1"/>
    <col min="8965" max="8965" width="9" style="1" customWidth="1"/>
    <col min="8966" max="8966" width="8.7109375" style="1" customWidth="1"/>
    <col min="8967" max="8967" width="9.42578125" style="1" customWidth="1"/>
    <col min="8968" max="8968" width="11.5703125" style="1" customWidth="1"/>
    <col min="8969" max="9216" width="9.140625" style="1"/>
    <col min="9217" max="9217" width="6.42578125" style="1" customWidth="1"/>
    <col min="9218" max="9218" width="37.5703125" style="1" customWidth="1"/>
    <col min="9219" max="9219" width="10.5703125" style="1" customWidth="1"/>
    <col min="9220" max="9220" width="8.5703125" style="1" customWidth="1"/>
    <col min="9221" max="9221" width="9" style="1" customWidth="1"/>
    <col min="9222" max="9222" width="8.7109375" style="1" customWidth="1"/>
    <col min="9223" max="9223" width="9.42578125" style="1" customWidth="1"/>
    <col min="9224" max="9224" width="11.5703125" style="1" customWidth="1"/>
    <col min="9225" max="9472" width="9.140625" style="1"/>
    <col min="9473" max="9473" width="6.42578125" style="1" customWidth="1"/>
    <col min="9474" max="9474" width="37.5703125" style="1" customWidth="1"/>
    <col min="9475" max="9475" width="10.5703125" style="1" customWidth="1"/>
    <col min="9476" max="9476" width="8.5703125" style="1" customWidth="1"/>
    <col min="9477" max="9477" width="9" style="1" customWidth="1"/>
    <col min="9478" max="9478" width="8.7109375" style="1" customWidth="1"/>
    <col min="9479" max="9479" width="9.42578125" style="1" customWidth="1"/>
    <col min="9480" max="9480" width="11.5703125" style="1" customWidth="1"/>
    <col min="9481" max="9728" width="9.140625" style="1"/>
    <col min="9729" max="9729" width="6.42578125" style="1" customWidth="1"/>
    <col min="9730" max="9730" width="37.5703125" style="1" customWidth="1"/>
    <col min="9731" max="9731" width="10.5703125" style="1" customWidth="1"/>
    <col min="9732" max="9732" width="8.5703125" style="1" customWidth="1"/>
    <col min="9733" max="9733" width="9" style="1" customWidth="1"/>
    <col min="9734" max="9734" width="8.7109375" style="1" customWidth="1"/>
    <col min="9735" max="9735" width="9.42578125" style="1" customWidth="1"/>
    <col min="9736" max="9736" width="11.5703125" style="1" customWidth="1"/>
    <col min="9737" max="9984" width="9.140625" style="1"/>
    <col min="9985" max="9985" width="6.42578125" style="1" customWidth="1"/>
    <col min="9986" max="9986" width="37.5703125" style="1" customWidth="1"/>
    <col min="9987" max="9987" width="10.5703125" style="1" customWidth="1"/>
    <col min="9988" max="9988" width="8.5703125" style="1" customWidth="1"/>
    <col min="9989" max="9989" width="9" style="1" customWidth="1"/>
    <col min="9990" max="9990" width="8.7109375" style="1" customWidth="1"/>
    <col min="9991" max="9991" width="9.42578125" style="1" customWidth="1"/>
    <col min="9992" max="9992" width="11.5703125" style="1" customWidth="1"/>
    <col min="9993" max="10240" width="9.140625" style="1"/>
    <col min="10241" max="10241" width="6.42578125" style="1" customWidth="1"/>
    <col min="10242" max="10242" width="37.5703125" style="1" customWidth="1"/>
    <col min="10243" max="10243" width="10.5703125" style="1" customWidth="1"/>
    <col min="10244" max="10244" width="8.5703125" style="1" customWidth="1"/>
    <col min="10245" max="10245" width="9" style="1" customWidth="1"/>
    <col min="10246" max="10246" width="8.7109375" style="1" customWidth="1"/>
    <col min="10247" max="10247" width="9.42578125" style="1" customWidth="1"/>
    <col min="10248" max="10248" width="11.5703125" style="1" customWidth="1"/>
    <col min="10249" max="10496" width="9.140625" style="1"/>
    <col min="10497" max="10497" width="6.42578125" style="1" customWidth="1"/>
    <col min="10498" max="10498" width="37.5703125" style="1" customWidth="1"/>
    <col min="10499" max="10499" width="10.5703125" style="1" customWidth="1"/>
    <col min="10500" max="10500" width="8.5703125" style="1" customWidth="1"/>
    <col min="10501" max="10501" width="9" style="1" customWidth="1"/>
    <col min="10502" max="10502" width="8.7109375" style="1" customWidth="1"/>
    <col min="10503" max="10503" width="9.42578125" style="1" customWidth="1"/>
    <col min="10504" max="10504" width="11.5703125" style="1" customWidth="1"/>
    <col min="10505" max="10752" width="9.140625" style="1"/>
    <col min="10753" max="10753" width="6.42578125" style="1" customWidth="1"/>
    <col min="10754" max="10754" width="37.5703125" style="1" customWidth="1"/>
    <col min="10755" max="10755" width="10.5703125" style="1" customWidth="1"/>
    <col min="10756" max="10756" width="8.5703125" style="1" customWidth="1"/>
    <col min="10757" max="10757" width="9" style="1" customWidth="1"/>
    <col min="10758" max="10758" width="8.7109375" style="1" customWidth="1"/>
    <col min="10759" max="10759" width="9.42578125" style="1" customWidth="1"/>
    <col min="10760" max="10760" width="11.5703125" style="1" customWidth="1"/>
    <col min="10761" max="11008" width="9.140625" style="1"/>
    <col min="11009" max="11009" width="6.42578125" style="1" customWidth="1"/>
    <col min="11010" max="11010" width="37.5703125" style="1" customWidth="1"/>
    <col min="11011" max="11011" width="10.5703125" style="1" customWidth="1"/>
    <col min="11012" max="11012" width="8.5703125" style="1" customWidth="1"/>
    <col min="11013" max="11013" width="9" style="1" customWidth="1"/>
    <col min="11014" max="11014" width="8.7109375" style="1" customWidth="1"/>
    <col min="11015" max="11015" width="9.42578125" style="1" customWidth="1"/>
    <col min="11016" max="11016" width="11.5703125" style="1" customWidth="1"/>
    <col min="11017" max="11264" width="9.140625" style="1"/>
    <col min="11265" max="11265" width="6.42578125" style="1" customWidth="1"/>
    <col min="11266" max="11266" width="37.5703125" style="1" customWidth="1"/>
    <col min="11267" max="11267" width="10.5703125" style="1" customWidth="1"/>
    <col min="11268" max="11268" width="8.5703125" style="1" customWidth="1"/>
    <col min="11269" max="11269" width="9" style="1" customWidth="1"/>
    <col min="11270" max="11270" width="8.7109375" style="1" customWidth="1"/>
    <col min="11271" max="11271" width="9.42578125" style="1" customWidth="1"/>
    <col min="11272" max="11272" width="11.5703125" style="1" customWidth="1"/>
    <col min="11273" max="11520" width="9.140625" style="1"/>
    <col min="11521" max="11521" width="6.42578125" style="1" customWidth="1"/>
    <col min="11522" max="11522" width="37.5703125" style="1" customWidth="1"/>
    <col min="11523" max="11523" width="10.5703125" style="1" customWidth="1"/>
    <col min="11524" max="11524" width="8.5703125" style="1" customWidth="1"/>
    <col min="11525" max="11525" width="9" style="1" customWidth="1"/>
    <col min="11526" max="11526" width="8.7109375" style="1" customWidth="1"/>
    <col min="11527" max="11527" width="9.42578125" style="1" customWidth="1"/>
    <col min="11528" max="11528" width="11.5703125" style="1" customWidth="1"/>
    <col min="11529" max="11776" width="9.140625" style="1"/>
    <col min="11777" max="11777" width="6.42578125" style="1" customWidth="1"/>
    <col min="11778" max="11778" width="37.5703125" style="1" customWidth="1"/>
    <col min="11779" max="11779" width="10.5703125" style="1" customWidth="1"/>
    <col min="11780" max="11780" width="8.5703125" style="1" customWidth="1"/>
    <col min="11781" max="11781" width="9" style="1" customWidth="1"/>
    <col min="11782" max="11782" width="8.7109375" style="1" customWidth="1"/>
    <col min="11783" max="11783" width="9.42578125" style="1" customWidth="1"/>
    <col min="11784" max="11784" width="11.5703125" style="1" customWidth="1"/>
    <col min="11785" max="12032" width="9.140625" style="1"/>
    <col min="12033" max="12033" width="6.42578125" style="1" customWidth="1"/>
    <col min="12034" max="12034" width="37.5703125" style="1" customWidth="1"/>
    <col min="12035" max="12035" width="10.5703125" style="1" customWidth="1"/>
    <col min="12036" max="12036" width="8.5703125" style="1" customWidth="1"/>
    <col min="12037" max="12037" width="9" style="1" customWidth="1"/>
    <col min="12038" max="12038" width="8.7109375" style="1" customWidth="1"/>
    <col min="12039" max="12039" width="9.42578125" style="1" customWidth="1"/>
    <col min="12040" max="12040" width="11.5703125" style="1" customWidth="1"/>
    <col min="12041" max="12288" width="9.140625" style="1"/>
    <col min="12289" max="12289" width="6.42578125" style="1" customWidth="1"/>
    <col min="12290" max="12290" width="37.5703125" style="1" customWidth="1"/>
    <col min="12291" max="12291" width="10.5703125" style="1" customWidth="1"/>
    <col min="12292" max="12292" width="8.5703125" style="1" customWidth="1"/>
    <col min="12293" max="12293" width="9" style="1" customWidth="1"/>
    <col min="12294" max="12294" width="8.7109375" style="1" customWidth="1"/>
    <col min="12295" max="12295" width="9.42578125" style="1" customWidth="1"/>
    <col min="12296" max="12296" width="11.5703125" style="1" customWidth="1"/>
    <col min="12297" max="12544" width="9.140625" style="1"/>
    <col min="12545" max="12545" width="6.42578125" style="1" customWidth="1"/>
    <col min="12546" max="12546" width="37.5703125" style="1" customWidth="1"/>
    <col min="12547" max="12547" width="10.5703125" style="1" customWidth="1"/>
    <col min="12548" max="12548" width="8.5703125" style="1" customWidth="1"/>
    <col min="12549" max="12549" width="9" style="1" customWidth="1"/>
    <col min="12550" max="12550" width="8.7109375" style="1" customWidth="1"/>
    <col min="12551" max="12551" width="9.42578125" style="1" customWidth="1"/>
    <col min="12552" max="12552" width="11.5703125" style="1" customWidth="1"/>
    <col min="12553" max="12800" width="9.140625" style="1"/>
    <col min="12801" max="12801" width="6.42578125" style="1" customWidth="1"/>
    <col min="12802" max="12802" width="37.5703125" style="1" customWidth="1"/>
    <col min="12803" max="12803" width="10.5703125" style="1" customWidth="1"/>
    <col min="12804" max="12804" width="8.5703125" style="1" customWidth="1"/>
    <col min="12805" max="12805" width="9" style="1" customWidth="1"/>
    <col min="12806" max="12806" width="8.7109375" style="1" customWidth="1"/>
    <col min="12807" max="12807" width="9.42578125" style="1" customWidth="1"/>
    <col min="12808" max="12808" width="11.5703125" style="1" customWidth="1"/>
    <col min="12809" max="13056" width="9.140625" style="1"/>
    <col min="13057" max="13057" width="6.42578125" style="1" customWidth="1"/>
    <col min="13058" max="13058" width="37.5703125" style="1" customWidth="1"/>
    <col min="13059" max="13059" width="10.5703125" style="1" customWidth="1"/>
    <col min="13060" max="13060" width="8.5703125" style="1" customWidth="1"/>
    <col min="13061" max="13061" width="9" style="1" customWidth="1"/>
    <col min="13062" max="13062" width="8.7109375" style="1" customWidth="1"/>
    <col min="13063" max="13063" width="9.42578125" style="1" customWidth="1"/>
    <col min="13064" max="13064" width="11.5703125" style="1" customWidth="1"/>
    <col min="13065" max="13312" width="9.140625" style="1"/>
    <col min="13313" max="13313" width="6.42578125" style="1" customWidth="1"/>
    <col min="13314" max="13314" width="37.5703125" style="1" customWidth="1"/>
    <col min="13315" max="13315" width="10.5703125" style="1" customWidth="1"/>
    <col min="13316" max="13316" width="8.5703125" style="1" customWidth="1"/>
    <col min="13317" max="13317" width="9" style="1" customWidth="1"/>
    <col min="13318" max="13318" width="8.7109375" style="1" customWidth="1"/>
    <col min="13319" max="13319" width="9.42578125" style="1" customWidth="1"/>
    <col min="13320" max="13320" width="11.5703125" style="1" customWidth="1"/>
    <col min="13321" max="13568" width="9.140625" style="1"/>
    <col min="13569" max="13569" width="6.42578125" style="1" customWidth="1"/>
    <col min="13570" max="13570" width="37.5703125" style="1" customWidth="1"/>
    <col min="13571" max="13571" width="10.5703125" style="1" customWidth="1"/>
    <col min="13572" max="13572" width="8.5703125" style="1" customWidth="1"/>
    <col min="13573" max="13573" width="9" style="1" customWidth="1"/>
    <col min="13574" max="13574" width="8.7109375" style="1" customWidth="1"/>
    <col min="13575" max="13575" width="9.42578125" style="1" customWidth="1"/>
    <col min="13576" max="13576" width="11.5703125" style="1" customWidth="1"/>
    <col min="13577" max="13824" width="9.140625" style="1"/>
    <col min="13825" max="13825" width="6.42578125" style="1" customWidth="1"/>
    <col min="13826" max="13826" width="37.5703125" style="1" customWidth="1"/>
    <col min="13827" max="13827" width="10.5703125" style="1" customWidth="1"/>
    <col min="13828" max="13828" width="8.5703125" style="1" customWidth="1"/>
    <col min="13829" max="13829" width="9" style="1" customWidth="1"/>
    <col min="13830" max="13830" width="8.7109375" style="1" customWidth="1"/>
    <col min="13831" max="13831" width="9.42578125" style="1" customWidth="1"/>
    <col min="13832" max="13832" width="11.5703125" style="1" customWidth="1"/>
    <col min="13833" max="14080" width="9.140625" style="1"/>
    <col min="14081" max="14081" width="6.42578125" style="1" customWidth="1"/>
    <col min="14082" max="14082" width="37.5703125" style="1" customWidth="1"/>
    <col min="14083" max="14083" width="10.5703125" style="1" customWidth="1"/>
    <col min="14084" max="14084" width="8.5703125" style="1" customWidth="1"/>
    <col min="14085" max="14085" width="9" style="1" customWidth="1"/>
    <col min="14086" max="14086" width="8.7109375" style="1" customWidth="1"/>
    <col min="14087" max="14087" width="9.42578125" style="1" customWidth="1"/>
    <col min="14088" max="14088" width="11.5703125" style="1" customWidth="1"/>
    <col min="14089" max="14336" width="9.140625" style="1"/>
    <col min="14337" max="14337" width="6.42578125" style="1" customWidth="1"/>
    <col min="14338" max="14338" width="37.5703125" style="1" customWidth="1"/>
    <col min="14339" max="14339" width="10.5703125" style="1" customWidth="1"/>
    <col min="14340" max="14340" width="8.5703125" style="1" customWidth="1"/>
    <col min="14341" max="14341" width="9" style="1" customWidth="1"/>
    <col min="14342" max="14342" width="8.7109375" style="1" customWidth="1"/>
    <col min="14343" max="14343" width="9.42578125" style="1" customWidth="1"/>
    <col min="14344" max="14344" width="11.5703125" style="1" customWidth="1"/>
    <col min="14345" max="14592" width="9.140625" style="1"/>
    <col min="14593" max="14593" width="6.42578125" style="1" customWidth="1"/>
    <col min="14594" max="14594" width="37.5703125" style="1" customWidth="1"/>
    <col min="14595" max="14595" width="10.5703125" style="1" customWidth="1"/>
    <col min="14596" max="14596" width="8.5703125" style="1" customWidth="1"/>
    <col min="14597" max="14597" width="9" style="1" customWidth="1"/>
    <col min="14598" max="14598" width="8.7109375" style="1" customWidth="1"/>
    <col min="14599" max="14599" width="9.42578125" style="1" customWidth="1"/>
    <col min="14600" max="14600" width="11.5703125" style="1" customWidth="1"/>
    <col min="14601" max="14848" width="9.140625" style="1"/>
    <col min="14849" max="14849" width="6.42578125" style="1" customWidth="1"/>
    <col min="14850" max="14850" width="37.5703125" style="1" customWidth="1"/>
    <col min="14851" max="14851" width="10.5703125" style="1" customWidth="1"/>
    <col min="14852" max="14852" width="8.5703125" style="1" customWidth="1"/>
    <col min="14853" max="14853" width="9" style="1" customWidth="1"/>
    <col min="14854" max="14854" width="8.7109375" style="1" customWidth="1"/>
    <col min="14855" max="14855" width="9.42578125" style="1" customWidth="1"/>
    <col min="14856" max="14856" width="11.5703125" style="1" customWidth="1"/>
    <col min="14857" max="15104" width="9.140625" style="1"/>
    <col min="15105" max="15105" width="6.42578125" style="1" customWidth="1"/>
    <col min="15106" max="15106" width="37.5703125" style="1" customWidth="1"/>
    <col min="15107" max="15107" width="10.5703125" style="1" customWidth="1"/>
    <col min="15108" max="15108" width="8.5703125" style="1" customWidth="1"/>
    <col min="15109" max="15109" width="9" style="1" customWidth="1"/>
    <col min="15110" max="15110" width="8.7109375" style="1" customWidth="1"/>
    <col min="15111" max="15111" width="9.42578125" style="1" customWidth="1"/>
    <col min="15112" max="15112" width="11.5703125" style="1" customWidth="1"/>
    <col min="15113" max="15360" width="9.140625" style="1"/>
    <col min="15361" max="15361" width="6.42578125" style="1" customWidth="1"/>
    <col min="15362" max="15362" width="37.5703125" style="1" customWidth="1"/>
    <col min="15363" max="15363" width="10.5703125" style="1" customWidth="1"/>
    <col min="15364" max="15364" width="8.5703125" style="1" customWidth="1"/>
    <col min="15365" max="15365" width="9" style="1" customWidth="1"/>
    <col min="15366" max="15366" width="8.7109375" style="1" customWidth="1"/>
    <col min="15367" max="15367" width="9.42578125" style="1" customWidth="1"/>
    <col min="15368" max="15368" width="11.5703125" style="1" customWidth="1"/>
    <col min="15369" max="15616" width="9.140625" style="1"/>
    <col min="15617" max="15617" width="6.42578125" style="1" customWidth="1"/>
    <col min="15618" max="15618" width="37.5703125" style="1" customWidth="1"/>
    <col min="15619" max="15619" width="10.5703125" style="1" customWidth="1"/>
    <col min="15620" max="15620" width="8.5703125" style="1" customWidth="1"/>
    <col min="15621" max="15621" width="9" style="1" customWidth="1"/>
    <col min="15622" max="15622" width="8.7109375" style="1" customWidth="1"/>
    <col min="15623" max="15623" width="9.42578125" style="1" customWidth="1"/>
    <col min="15624" max="15624" width="11.5703125" style="1" customWidth="1"/>
    <col min="15625" max="15872" width="9.140625" style="1"/>
    <col min="15873" max="15873" width="6.42578125" style="1" customWidth="1"/>
    <col min="15874" max="15874" width="37.5703125" style="1" customWidth="1"/>
    <col min="15875" max="15875" width="10.5703125" style="1" customWidth="1"/>
    <col min="15876" max="15876" width="8.5703125" style="1" customWidth="1"/>
    <col min="15877" max="15877" width="9" style="1" customWidth="1"/>
    <col min="15878" max="15878" width="8.7109375" style="1" customWidth="1"/>
    <col min="15879" max="15879" width="9.42578125" style="1" customWidth="1"/>
    <col min="15880" max="15880" width="11.5703125" style="1" customWidth="1"/>
    <col min="15881" max="16128" width="9.140625" style="1"/>
    <col min="16129" max="16129" width="6.42578125" style="1" customWidth="1"/>
    <col min="16130" max="16130" width="37.5703125" style="1" customWidth="1"/>
    <col min="16131" max="16131" width="10.5703125" style="1" customWidth="1"/>
    <col min="16132" max="16132" width="8.5703125" style="1" customWidth="1"/>
    <col min="16133" max="16133" width="9" style="1" customWidth="1"/>
    <col min="16134" max="16134" width="8.7109375" style="1" customWidth="1"/>
    <col min="16135" max="16135" width="9.42578125" style="1" customWidth="1"/>
    <col min="16136" max="16136" width="11.5703125" style="1" customWidth="1"/>
    <col min="16137" max="16384" width="9.140625" style="1"/>
  </cols>
  <sheetData>
    <row r="1" spans="1:10" x14ac:dyDescent="0.2">
      <c r="F1" s="1" t="s">
        <v>0</v>
      </c>
    </row>
    <row r="2" spans="1:10" x14ac:dyDescent="0.2">
      <c r="F2" s="1" t="s">
        <v>1</v>
      </c>
    </row>
    <row r="3" spans="1:10" x14ac:dyDescent="0.2">
      <c r="F3" s="1" t="s">
        <v>2</v>
      </c>
    </row>
    <row r="4" spans="1:10" x14ac:dyDescent="0.2">
      <c r="F4" s="1" t="s">
        <v>3</v>
      </c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 s="2"/>
    </row>
    <row r="7" spans="1:10" ht="15.75" x14ac:dyDescent="0.25">
      <c r="A7" s="2" t="s">
        <v>5</v>
      </c>
      <c r="B7" s="2"/>
      <c r="C7" s="2"/>
      <c r="D7" s="2"/>
      <c r="E7" s="2"/>
      <c r="F7" s="2"/>
      <c r="G7" s="2"/>
      <c r="H7" s="2"/>
    </row>
    <row r="8" spans="1:10" ht="11.25" customHeight="1" thickBot="1" x14ac:dyDescent="0.3">
      <c r="A8" s="3"/>
      <c r="H8" s="1" t="s">
        <v>6</v>
      </c>
    </row>
    <row r="9" spans="1:10" ht="41.25" customHeight="1" thickBot="1" x14ac:dyDescent="0.25">
      <c r="A9" s="4" t="s">
        <v>7</v>
      </c>
      <c r="B9" s="5" t="s">
        <v>8</v>
      </c>
      <c r="C9" s="6" t="s">
        <v>9</v>
      </c>
      <c r="D9" s="7" t="s">
        <v>10</v>
      </c>
      <c r="E9" s="8"/>
      <c r="F9" s="7" t="s">
        <v>11</v>
      </c>
      <c r="G9" s="8"/>
      <c r="H9" s="4" t="s">
        <v>12</v>
      </c>
    </row>
    <row r="10" spans="1:10" ht="22.5" customHeight="1" thickBot="1" x14ac:dyDescent="0.25">
      <c r="A10" s="9"/>
      <c r="B10" s="10"/>
      <c r="C10" s="11">
        <v>2024</v>
      </c>
      <c r="D10" s="12" t="s">
        <v>13</v>
      </c>
      <c r="E10" s="12" t="s">
        <v>14</v>
      </c>
      <c r="F10" s="12" t="s">
        <v>13</v>
      </c>
      <c r="G10" s="12" t="s">
        <v>14</v>
      </c>
      <c r="H10" s="9"/>
      <c r="I10" s="13"/>
    </row>
    <row r="11" spans="1:10" ht="20.100000000000001" customHeight="1" thickBot="1" x14ac:dyDescent="0.25">
      <c r="A11" s="14">
        <v>1</v>
      </c>
      <c r="B11" s="15" t="s">
        <v>15</v>
      </c>
      <c r="C11" s="16">
        <f>C12+C13+C15+C16+C14+C18+C17+C19+C20+C21+C22</f>
        <v>6487.2</v>
      </c>
      <c r="D11" s="17">
        <f>D12+D13+D15+D16+D14+D18+D19+D17+D20+D21+D22</f>
        <v>3460.9</v>
      </c>
      <c r="E11" s="18">
        <f>E12+E13+E15+E16+E14+E18+E19+E20+E21+E22+E17</f>
        <v>691</v>
      </c>
      <c r="F11" s="18">
        <f>F12+F13+F15+F16+F14+F18+F19+F17+F20+F21+F22</f>
        <v>3022.3</v>
      </c>
      <c r="G11" s="19">
        <f>G12+G13+G15+G16+G14+G18+G19+G20+G21+G22+G17</f>
        <v>259.5</v>
      </c>
      <c r="H11" s="20">
        <f t="shared" ref="H11" si="0">H12+H13+H15+H16+H14+H18</f>
        <v>1840.5</v>
      </c>
      <c r="I11" s="21"/>
    </row>
    <row r="12" spans="1:10" ht="33.75" customHeight="1" thickBot="1" x14ac:dyDescent="0.25">
      <c r="A12" s="22" t="s">
        <v>16</v>
      </c>
      <c r="B12" s="23" t="s">
        <v>17</v>
      </c>
      <c r="C12" s="24">
        <v>114</v>
      </c>
      <c r="D12" s="25">
        <v>28.5</v>
      </c>
      <c r="E12" s="26">
        <v>28.5</v>
      </c>
      <c r="F12" s="26">
        <v>9.5</v>
      </c>
      <c r="G12" s="27">
        <v>9.5</v>
      </c>
      <c r="H12" s="28">
        <f t="shared" ref="H12:H22" si="1">C12-D12+E12</f>
        <v>114</v>
      </c>
      <c r="I12" s="21"/>
    </row>
    <row r="13" spans="1:10" ht="23.25" customHeight="1" thickBot="1" x14ac:dyDescent="0.25">
      <c r="A13" s="29" t="s">
        <v>18</v>
      </c>
      <c r="B13" s="30" t="s">
        <v>19</v>
      </c>
      <c r="C13" s="31">
        <v>104.4</v>
      </c>
      <c r="D13" s="32">
        <v>25.7</v>
      </c>
      <c r="E13" s="33">
        <v>25.7</v>
      </c>
      <c r="F13" s="33">
        <v>8.6</v>
      </c>
      <c r="G13" s="34">
        <v>8.6</v>
      </c>
      <c r="H13" s="28">
        <f t="shared" si="1"/>
        <v>104.4</v>
      </c>
      <c r="I13" s="35"/>
      <c r="J13" s="36"/>
    </row>
    <row r="14" spans="1:10" ht="33.75" customHeight="1" x14ac:dyDescent="0.2">
      <c r="A14" s="22" t="s">
        <v>20</v>
      </c>
      <c r="B14" s="23" t="s">
        <v>21</v>
      </c>
      <c r="C14" s="37">
        <v>1628.1</v>
      </c>
      <c r="D14" s="25">
        <v>364.6</v>
      </c>
      <c r="E14" s="26">
        <v>358.6</v>
      </c>
      <c r="F14" s="26">
        <v>145</v>
      </c>
      <c r="G14" s="27">
        <v>139</v>
      </c>
      <c r="H14" s="28">
        <f t="shared" si="1"/>
        <v>1622.1</v>
      </c>
      <c r="I14" s="35"/>
    </row>
    <row r="15" spans="1:10" ht="0.75" customHeight="1" x14ac:dyDescent="0.2">
      <c r="A15" s="22"/>
      <c r="B15" s="23"/>
      <c r="C15" s="38">
        <v>0</v>
      </c>
      <c r="D15" s="25">
        <v>0</v>
      </c>
      <c r="E15" s="26">
        <v>0</v>
      </c>
      <c r="F15" s="26">
        <v>0</v>
      </c>
      <c r="G15" s="27">
        <v>0</v>
      </c>
      <c r="H15" s="28">
        <f t="shared" si="1"/>
        <v>0</v>
      </c>
      <c r="I15" s="35"/>
      <c r="J15" s="36"/>
    </row>
    <row r="16" spans="1:10" ht="30.75" customHeight="1" thickBot="1" x14ac:dyDescent="0.25">
      <c r="A16" s="39" t="s">
        <v>22</v>
      </c>
      <c r="B16" s="23" t="s">
        <v>23</v>
      </c>
      <c r="C16" s="40">
        <v>0</v>
      </c>
      <c r="D16" s="25">
        <v>0</v>
      </c>
      <c r="E16" s="26">
        <v>0</v>
      </c>
      <c r="F16" s="26">
        <v>0</v>
      </c>
      <c r="G16" s="27">
        <v>0</v>
      </c>
      <c r="H16" s="41">
        <f t="shared" si="1"/>
        <v>0</v>
      </c>
      <c r="I16" s="42"/>
    </row>
    <row r="17" spans="1:9" ht="29.25" customHeight="1" x14ac:dyDescent="0.2">
      <c r="A17" s="43" t="s">
        <v>24</v>
      </c>
      <c r="B17" s="44" t="s">
        <v>25</v>
      </c>
      <c r="C17" s="40">
        <v>120.6</v>
      </c>
      <c r="D17" s="25">
        <v>27</v>
      </c>
      <c r="E17" s="26">
        <v>29.1</v>
      </c>
      <c r="F17" s="26">
        <v>10.4</v>
      </c>
      <c r="G17" s="45">
        <v>12.5</v>
      </c>
      <c r="H17" s="46">
        <f t="shared" si="1"/>
        <v>122.69999999999999</v>
      </c>
      <c r="I17" s="42"/>
    </row>
    <row r="18" spans="1:9" ht="32.25" customHeight="1" x14ac:dyDescent="0.2">
      <c r="A18" s="43" t="s">
        <v>26</v>
      </c>
      <c r="B18" s="44" t="s">
        <v>27</v>
      </c>
      <c r="C18" s="40">
        <v>0</v>
      </c>
      <c r="D18" s="25">
        <v>0</v>
      </c>
      <c r="E18" s="26">
        <v>0</v>
      </c>
      <c r="F18" s="26">
        <v>0</v>
      </c>
      <c r="G18" s="45">
        <v>0</v>
      </c>
      <c r="H18" s="40">
        <f t="shared" si="1"/>
        <v>0</v>
      </c>
      <c r="I18" s="42"/>
    </row>
    <row r="19" spans="1:9" ht="17.25" customHeight="1" x14ac:dyDescent="0.2">
      <c r="A19" s="47" t="s">
        <v>28</v>
      </c>
      <c r="B19" s="48" t="s">
        <v>29</v>
      </c>
      <c r="C19" s="49">
        <v>0</v>
      </c>
      <c r="D19" s="32">
        <v>0</v>
      </c>
      <c r="E19" s="33">
        <v>0</v>
      </c>
      <c r="F19" s="33">
        <v>0</v>
      </c>
      <c r="G19" s="50">
        <v>0</v>
      </c>
      <c r="H19" s="49">
        <f t="shared" si="1"/>
        <v>0</v>
      </c>
      <c r="I19" s="42"/>
    </row>
    <row r="20" spans="1:9" ht="17.25" customHeight="1" x14ac:dyDescent="0.2">
      <c r="A20" s="43" t="s">
        <v>30</v>
      </c>
      <c r="B20" s="43" t="s">
        <v>31</v>
      </c>
      <c r="C20" s="26">
        <v>1136.3</v>
      </c>
      <c r="D20" s="26">
        <v>261.3</v>
      </c>
      <c r="E20" s="26">
        <v>249.1</v>
      </c>
      <c r="F20" s="26">
        <v>95</v>
      </c>
      <c r="G20" s="26">
        <v>89.9</v>
      </c>
      <c r="H20" s="49">
        <f t="shared" si="1"/>
        <v>1124.0999999999999</v>
      </c>
      <c r="I20" s="42"/>
    </row>
    <row r="21" spans="1:9" ht="17.25" customHeight="1" x14ac:dyDescent="0.2">
      <c r="A21" s="43" t="s">
        <v>32</v>
      </c>
      <c r="B21" s="43" t="s">
        <v>33</v>
      </c>
      <c r="C21" s="26">
        <v>630</v>
      </c>
      <c r="D21" s="26">
        <v>0</v>
      </c>
      <c r="E21" s="26">
        <v>0</v>
      </c>
      <c r="F21" s="26">
        <v>0</v>
      </c>
      <c r="G21" s="26">
        <v>0</v>
      </c>
      <c r="H21" s="49">
        <f t="shared" si="1"/>
        <v>630</v>
      </c>
      <c r="I21" s="42"/>
    </row>
    <row r="22" spans="1:9" ht="17.25" customHeight="1" x14ac:dyDescent="0.2">
      <c r="A22" s="43" t="s">
        <v>34</v>
      </c>
      <c r="B22" s="43" t="s">
        <v>35</v>
      </c>
      <c r="C22" s="26">
        <v>2753.8</v>
      </c>
      <c r="D22" s="26">
        <v>2753.8</v>
      </c>
      <c r="E22" s="26">
        <v>0</v>
      </c>
      <c r="F22" s="26">
        <v>2753.8</v>
      </c>
      <c r="G22" s="26">
        <v>0</v>
      </c>
      <c r="H22" s="49">
        <f t="shared" si="1"/>
        <v>0</v>
      </c>
      <c r="I22" s="42"/>
    </row>
    <row r="23" spans="1:9" ht="20.100000000000001" customHeight="1" thickBot="1" x14ac:dyDescent="0.25">
      <c r="A23" s="51">
        <v>2</v>
      </c>
      <c r="B23" s="52" t="s">
        <v>36</v>
      </c>
      <c r="C23" s="53">
        <v>6487.2</v>
      </c>
      <c r="D23" s="54">
        <f>D24+D27+D30+D33+D36+D42+D43+D53+D57+D58</f>
        <v>1717.8</v>
      </c>
      <c r="E23" s="53">
        <f>E24+E27+E30+E33+E36+E42+E43+E53+E57+E58</f>
        <v>719.30000000000007</v>
      </c>
      <c r="F23" s="53">
        <f>F24+F27+F30+F33+F36+F42+F43+F53+F57+F58</f>
        <v>1246.0999999999999</v>
      </c>
      <c r="G23" s="55">
        <f>G24+G27+G30+G33+G36+G42+G43+G53+G57+G58</f>
        <v>249.59999999999997</v>
      </c>
      <c r="H23" s="53">
        <f>H24+H27+H30+H33+H36+H42+H43+H53+H57+H58</f>
        <v>5488.7000000000007</v>
      </c>
      <c r="I23" s="21"/>
    </row>
    <row r="24" spans="1:9" ht="20.100000000000001" customHeight="1" x14ac:dyDescent="0.2">
      <c r="A24" s="56" t="s">
        <v>37</v>
      </c>
      <c r="B24" s="57" t="s">
        <v>38</v>
      </c>
      <c r="C24" s="58">
        <f t="shared" ref="C24:H24" si="2">C25+C26</f>
        <v>1386.8</v>
      </c>
      <c r="D24" s="59">
        <f t="shared" si="2"/>
        <v>351.9</v>
      </c>
      <c r="E24" s="59">
        <f t="shared" si="2"/>
        <v>355.1</v>
      </c>
      <c r="F24" s="60">
        <f t="shared" si="2"/>
        <v>121.5</v>
      </c>
      <c r="G24" s="61">
        <f t="shared" si="2"/>
        <v>124.69999999999999</v>
      </c>
      <c r="H24" s="58">
        <f t="shared" si="2"/>
        <v>1390</v>
      </c>
      <c r="I24" s="13"/>
    </row>
    <row r="25" spans="1:9" ht="17.25" customHeight="1" x14ac:dyDescent="0.2">
      <c r="A25" s="62" t="s">
        <v>39</v>
      </c>
      <c r="B25" s="23" t="s">
        <v>40</v>
      </c>
      <c r="C25" s="40">
        <v>561</v>
      </c>
      <c r="D25" s="25">
        <v>169.5</v>
      </c>
      <c r="E25" s="26">
        <v>168</v>
      </c>
      <c r="F25" s="63">
        <v>54.9</v>
      </c>
      <c r="G25" s="45">
        <v>53.4</v>
      </c>
      <c r="H25" s="40">
        <f>C25-D25+E25</f>
        <v>559.5</v>
      </c>
      <c r="I25" s="13"/>
    </row>
    <row r="26" spans="1:9" ht="24.75" customHeight="1" thickBot="1" x14ac:dyDescent="0.25">
      <c r="A26" s="64" t="s">
        <v>41</v>
      </c>
      <c r="B26" s="30" t="s">
        <v>42</v>
      </c>
      <c r="C26" s="65">
        <v>825.8</v>
      </c>
      <c r="D26" s="32">
        <v>182.4</v>
      </c>
      <c r="E26" s="33">
        <v>187.1</v>
      </c>
      <c r="F26" s="66">
        <v>66.599999999999994</v>
      </c>
      <c r="G26" s="50">
        <v>71.3</v>
      </c>
      <c r="H26" s="49">
        <f>C26-D26+E26</f>
        <v>830.5</v>
      </c>
      <c r="I26" s="13"/>
    </row>
    <row r="27" spans="1:9" s="21" customFormat="1" ht="29.25" customHeight="1" thickBot="1" x14ac:dyDescent="0.25">
      <c r="A27" s="67" t="s">
        <v>43</v>
      </c>
      <c r="B27" s="68" t="s">
        <v>44</v>
      </c>
      <c r="C27" s="16">
        <f t="shared" ref="C27:H27" si="3">C28+C29</f>
        <v>306.10000000000002</v>
      </c>
      <c r="D27" s="69">
        <f>D28+D29</f>
        <v>79.099999999999994</v>
      </c>
      <c r="E27" s="18">
        <f>E28+E29</f>
        <v>80.599999999999994</v>
      </c>
      <c r="F27" s="70">
        <f t="shared" si="3"/>
        <v>26.799999999999997</v>
      </c>
      <c r="G27" s="18">
        <f>G28+G29</f>
        <v>27.5</v>
      </c>
      <c r="H27" s="20">
        <f t="shared" si="3"/>
        <v>307.60000000000002</v>
      </c>
    </row>
    <row r="28" spans="1:9" ht="15.75" customHeight="1" x14ac:dyDescent="0.2">
      <c r="A28" s="71" t="s">
        <v>45</v>
      </c>
      <c r="B28" s="72" t="s">
        <v>40</v>
      </c>
      <c r="C28" s="73">
        <v>123.2</v>
      </c>
      <c r="D28" s="74">
        <v>37.299999999999997</v>
      </c>
      <c r="E28" s="75">
        <v>37.799999999999997</v>
      </c>
      <c r="F28" s="76">
        <v>12.1</v>
      </c>
      <c r="G28" s="77">
        <v>11.8</v>
      </c>
      <c r="H28" s="73">
        <f>C28-D28+E28</f>
        <v>123.7</v>
      </c>
      <c r="I28" s="13"/>
    </row>
    <row r="29" spans="1:9" ht="17.25" customHeight="1" thickBot="1" x14ac:dyDescent="0.25">
      <c r="A29" s="64" t="s">
        <v>46</v>
      </c>
      <c r="B29" s="30" t="s">
        <v>42</v>
      </c>
      <c r="C29" s="65">
        <v>182.9</v>
      </c>
      <c r="D29" s="32">
        <v>41.8</v>
      </c>
      <c r="E29" s="33">
        <v>42.8</v>
      </c>
      <c r="F29" s="66">
        <v>14.7</v>
      </c>
      <c r="G29" s="50">
        <v>15.7</v>
      </c>
      <c r="H29" s="49">
        <f>C29-D29+E29</f>
        <v>183.90000000000003</v>
      </c>
      <c r="I29" s="13"/>
    </row>
    <row r="30" spans="1:9" ht="15.75" customHeight="1" thickBot="1" x14ac:dyDescent="0.25">
      <c r="A30" s="67" t="s">
        <v>47</v>
      </c>
      <c r="B30" s="15" t="s">
        <v>48</v>
      </c>
      <c r="C30" s="16">
        <f>C31+C32</f>
        <v>100.2</v>
      </c>
      <c r="D30" s="16">
        <f t="shared" ref="D30:G30" si="4">D31+D32</f>
        <v>19.2</v>
      </c>
      <c r="E30" s="16">
        <f t="shared" si="4"/>
        <v>12.6</v>
      </c>
      <c r="F30" s="16">
        <f t="shared" si="4"/>
        <v>9</v>
      </c>
      <c r="G30" s="16">
        <f t="shared" si="4"/>
        <v>2.4</v>
      </c>
      <c r="H30" s="16">
        <f>C30-D30+E30</f>
        <v>93.6</v>
      </c>
      <c r="I30" s="13"/>
    </row>
    <row r="31" spans="1:9" ht="15.75" customHeight="1" thickBot="1" x14ac:dyDescent="0.25">
      <c r="A31" s="78" t="s">
        <v>49</v>
      </c>
      <c r="B31" s="79" t="s">
        <v>50</v>
      </c>
      <c r="C31" s="75">
        <v>40</v>
      </c>
      <c r="D31" s="75">
        <v>4</v>
      </c>
      <c r="E31" s="75">
        <v>0</v>
      </c>
      <c r="F31" s="76">
        <v>4</v>
      </c>
      <c r="G31" s="76">
        <v>0</v>
      </c>
      <c r="H31" s="24">
        <f t="shared" ref="H31:H32" si="5">C31-D31+E31</f>
        <v>36</v>
      </c>
      <c r="I31" s="21"/>
    </row>
    <row r="32" spans="1:9" ht="15.75" customHeight="1" thickBot="1" x14ac:dyDescent="0.25">
      <c r="A32" s="80" t="s">
        <v>51</v>
      </c>
      <c r="B32" s="43" t="s">
        <v>52</v>
      </c>
      <c r="C32" s="43">
        <v>60.2</v>
      </c>
      <c r="D32" s="26">
        <v>15.2</v>
      </c>
      <c r="E32" s="26">
        <v>12.6</v>
      </c>
      <c r="F32" s="63">
        <v>5</v>
      </c>
      <c r="G32" s="63">
        <v>2.4</v>
      </c>
      <c r="H32" s="24">
        <f t="shared" si="5"/>
        <v>57.6</v>
      </c>
      <c r="I32" s="21"/>
    </row>
    <row r="33" spans="1:9" ht="20.100000000000001" customHeight="1" thickBot="1" x14ac:dyDescent="0.25">
      <c r="A33" s="81" t="s">
        <v>53</v>
      </c>
      <c r="B33" s="82" t="s">
        <v>54</v>
      </c>
      <c r="C33" s="53">
        <f t="shared" ref="C33:H33" si="6">C34+C35</f>
        <v>132</v>
      </c>
      <c r="D33" s="83">
        <f t="shared" si="6"/>
        <v>33</v>
      </c>
      <c r="E33" s="84">
        <f>E34+E35</f>
        <v>33</v>
      </c>
      <c r="F33" s="85">
        <f t="shared" si="6"/>
        <v>11</v>
      </c>
      <c r="G33" s="86">
        <f>G34+G35</f>
        <v>11</v>
      </c>
      <c r="H33" s="53">
        <f t="shared" si="6"/>
        <v>132</v>
      </c>
      <c r="I33" s="13"/>
    </row>
    <row r="34" spans="1:9" ht="30" customHeight="1" x14ac:dyDescent="0.2">
      <c r="A34" s="71" t="s">
        <v>55</v>
      </c>
      <c r="B34" s="87" t="s">
        <v>56</v>
      </c>
      <c r="C34" s="88">
        <v>114</v>
      </c>
      <c r="D34" s="74">
        <v>28.5</v>
      </c>
      <c r="E34" s="75">
        <v>28.5</v>
      </c>
      <c r="F34" s="76">
        <v>9.5</v>
      </c>
      <c r="G34" s="77">
        <v>9.5</v>
      </c>
      <c r="H34" s="73">
        <f>C34-D34+E34</f>
        <v>114</v>
      </c>
      <c r="I34" s="13"/>
    </row>
    <row r="35" spans="1:9" ht="16.5" customHeight="1" thickBot="1" x14ac:dyDescent="0.25">
      <c r="A35" s="64" t="s">
        <v>57</v>
      </c>
      <c r="B35" s="89" t="s">
        <v>58</v>
      </c>
      <c r="C35" s="90">
        <v>18</v>
      </c>
      <c r="D35" s="32">
        <v>4.5</v>
      </c>
      <c r="E35" s="33">
        <v>4.5</v>
      </c>
      <c r="F35" s="66">
        <v>1.5</v>
      </c>
      <c r="G35" s="50">
        <v>1.5</v>
      </c>
      <c r="H35" s="49">
        <f>C35-D35+E35</f>
        <v>18</v>
      </c>
      <c r="I35" s="13"/>
    </row>
    <row r="36" spans="1:9" ht="15.75" customHeight="1" thickBot="1" x14ac:dyDescent="0.25">
      <c r="A36" s="67" t="s">
        <v>59</v>
      </c>
      <c r="B36" s="91" t="s">
        <v>60</v>
      </c>
      <c r="C36" s="16">
        <f t="shared" ref="C36:H36" si="7">C37+C38+C39+C40+C41</f>
        <v>764.7</v>
      </c>
      <c r="D36" s="17">
        <f t="shared" si="7"/>
        <v>185.5</v>
      </c>
      <c r="E36" s="18">
        <f t="shared" si="7"/>
        <v>161.1</v>
      </c>
      <c r="F36" s="18">
        <f t="shared" si="7"/>
        <v>68.5</v>
      </c>
      <c r="G36" s="92">
        <f t="shared" si="7"/>
        <v>49.3</v>
      </c>
      <c r="H36" s="16">
        <f t="shared" si="7"/>
        <v>740.3</v>
      </c>
      <c r="I36" s="13"/>
    </row>
    <row r="37" spans="1:9" ht="16.5" customHeight="1" x14ac:dyDescent="0.2">
      <c r="A37" s="71" t="s">
        <v>61</v>
      </c>
      <c r="B37" s="87" t="s">
        <v>62</v>
      </c>
      <c r="C37" s="88">
        <v>94.8</v>
      </c>
      <c r="D37" s="74">
        <v>23.7</v>
      </c>
      <c r="E37" s="75">
        <v>23.7</v>
      </c>
      <c r="F37" s="76">
        <v>7.9</v>
      </c>
      <c r="G37" s="77">
        <v>7.9</v>
      </c>
      <c r="H37" s="73">
        <f t="shared" ref="H37:H52" si="8">C37-D37+E37</f>
        <v>94.8</v>
      </c>
      <c r="I37" s="13"/>
    </row>
    <row r="38" spans="1:9" ht="14.25" customHeight="1" x14ac:dyDescent="0.2">
      <c r="A38" s="62" t="s">
        <v>63</v>
      </c>
      <c r="B38" s="93" t="s">
        <v>64</v>
      </c>
      <c r="C38" s="94">
        <v>504.3</v>
      </c>
      <c r="D38" s="95">
        <v>124.3</v>
      </c>
      <c r="E38" s="63">
        <v>111.5</v>
      </c>
      <c r="F38" s="63">
        <v>40</v>
      </c>
      <c r="G38" s="45">
        <v>32.299999999999997</v>
      </c>
      <c r="H38" s="40">
        <f t="shared" si="8"/>
        <v>491.5</v>
      </c>
      <c r="I38" s="13"/>
    </row>
    <row r="39" spans="1:9" ht="15" customHeight="1" x14ac:dyDescent="0.2">
      <c r="A39" s="64" t="s">
        <v>65</v>
      </c>
      <c r="B39" s="89" t="s">
        <v>66</v>
      </c>
      <c r="C39" s="90">
        <v>78</v>
      </c>
      <c r="D39" s="32">
        <v>18.600000000000001</v>
      </c>
      <c r="E39" s="33">
        <v>18.100000000000001</v>
      </c>
      <c r="F39" s="66">
        <v>6.6</v>
      </c>
      <c r="G39" s="50">
        <v>6.1</v>
      </c>
      <c r="H39" s="49">
        <f t="shared" si="8"/>
        <v>77.5</v>
      </c>
      <c r="I39" s="13"/>
    </row>
    <row r="40" spans="1:9" ht="18" customHeight="1" x14ac:dyDescent="0.2">
      <c r="A40" s="64" t="s">
        <v>67</v>
      </c>
      <c r="B40" s="96" t="s">
        <v>68</v>
      </c>
      <c r="C40" s="97">
        <v>40.6</v>
      </c>
      <c r="D40" s="98">
        <v>7.9</v>
      </c>
      <c r="E40" s="99">
        <v>7.8</v>
      </c>
      <c r="F40" s="100">
        <v>3</v>
      </c>
      <c r="G40" s="101">
        <v>3</v>
      </c>
      <c r="H40" s="49">
        <f t="shared" si="8"/>
        <v>40.5</v>
      </c>
      <c r="I40" s="13"/>
    </row>
    <row r="41" spans="1:9" ht="18" customHeight="1" thickBot="1" x14ac:dyDescent="0.25">
      <c r="A41" s="102" t="s">
        <v>69</v>
      </c>
      <c r="B41" s="96" t="s">
        <v>70</v>
      </c>
      <c r="C41" s="97">
        <v>47</v>
      </c>
      <c r="D41" s="98">
        <v>11</v>
      </c>
      <c r="E41" s="99">
        <v>0</v>
      </c>
      <c r="F41" s="100">
        <v>11</v>
      </c>
      <c r="G41" s="101">
        <v>0</v>
      </c>
      <c r="H41" s="49">
        <f t="shared" si="8"/>
        <v>36</v>
      </c>
      <c r="I41" s="13"/>
    </row>
    <row r="42" spans="1:9" ht="16.5" customHeight="1" thickBot="1" x14ac:dyDescent="0.25">
      <c r="A42" s="67" t="s">
        <v>71</v>
      </c>
      <c r="B42" s="91" t="s">
        <v>72</v>
      </c>
      <c r="C42" s="103">
        <v>16.8</v>
      </c>
      <c r="D42" s="17">
        <v>4.2</v>
      </c>
      <c r="E42" s="18">
        <v>4.2</v>
      </c>
      <c r="F42" s="70">
        <v>1.4</v>
      </c>
      <c r="G42" s="92">
        <v>1.4</v>
      </c>
      <c r="H42" s="16">
        <f t="shared" si="8"/>
        <v>16.8</v>
      </c>
      <c r="I42" s="13"/>
    </row>
    <row r="43" spans="1:9" ht="20.100000000000001" customHeight="1" thickBot="1" x14ac:dyDescent="0.25">
      <c r="A43" s="67" t="s">
        <v>73</v>
      </c>
      <c r="B43" s="91" t="s">
        <v>74</v>
      </c>
      <c r="C43" s="103">
        <f>C44+C45+C46+C47+C48+C50+C51+C49+C52</f>
        <v>3469.3</v>
      </c>
      <c r="D43" s="104">
        <f>D44+D45+D46+D47+D50+D51+D49+D52</f>
        <v>1006.5</v>
      </c>
      <c r="E43" s="104">
        <f>E44+E45+E46+E47+E50+E51+E49+E52</f>
        <v>47.099999999999994</v>
      </c>
      <c r="F43" s="105">
        <f>F44+F45+F46+F47+F48+F50+F51+F49+F52</f>
        <v>977.3</v>
      </c>
      <c r="G43" s="106">
        <f>G44+G45+G46+G47+G48+G50+G51+G49+G52</f>
        <v>15.5</v>
      </c>
      <c r="H43" s="16">
        <f t="shared" si="8"/>
        <v>2509.9</v>
      </c>
      <c r="I43" s="13"/>
    </row>
    <row r="44" spans="1:9" ht="16.5" customHeight="1" x14ac:dyDescent="0.2">
      <c r="A44" s="107" t="s">
        <v>75</v>
      </c>
      <c r="B44" s="87" t="s">
        <v>76</v>
      </c>
      <c r="C44" s="108">
        <v>10.4</v>
      </c>
      <c r="D44" s="74">
        <v>2.2999999999999998</v>
      </c>
      <c r="E44" s="75">
        <v>2.2999999999999998</v>
      </c>
      <c r="F44" s="76">
        <v>0.7</v>
      </c>
      <c r="G44" s="77">
        <v>0.7</v>
      </c>
      <c r="H44" s="73">
        <f t="shared" si="8"/>
        <v>10.400000000000002</v>
      </c>
      <c r="I44" s="13"/>
    </row>
    <row r="45" spans="1:9" ht="16.5" customHeight="1" x14ac:dyDescent="0.2">
      <c r="A45" s="22" t="s">
        <v>77</v>
      </c>
      <c r="B45" s="93" t="s">
        <v>78</v>
      </c>
      <c r="C45" s="109">
        <v>9.4</v>
      </c>
      <c r="D45" s="25">
        <v>2.2000000000000002</v>
      </c>
      <c r="E45" s="26">
        <v>2.2000000000000002</v>
      </c>
      <c r="F45" s="63">
        <v>0.8</v>
      </c>
      <c r="G45" s="110">
        <v>0.8</v>
      </c>
      <c r="H45" s="40">
        <f t="shared" si="8"/>
        <v>9.4</v>
      </c>
      <c r="I45" s="13"/>
    </row>
    <row r="46" spans="1:9" ht="15.75" customHeight="1" x14ac:dyDescent="0.2">
      <c r="A46" s="22" t="s">
        <v>79</v>
      </c>
      <c r="B46" s="93" t="s">
        <v>80</v>
      </c>
      <c r="C46" s="109">
        <v>120</v>
      </c>
      <c r="D46" s="25">
        <v>30</v>
      </c>
      <c r="E46" s="26">
        <v>30</v>
      </c>
      <c r="F46" s="63">
        <v>10</v>
      </c>
      <c r="G46" s="45">
        <v>10</v>
      </c>
      <c r="H46" s="40">
        <f t="shared" si="8"/>
        <v>120</v>
      </c>
      <c r="I46" s="13"/>
    </row>
    <row r="47" spans="1:9" ht="15.75" customHeight="1" x14ac:dyDescent="0.2">
      <c r="A47" s="22" t="s">
        <v>81</v>
      </c>
      <c r="B47" s="93" t="s">
        <v>82</v>
      </c>
      <c r="C47" s="109">
        <v>61.2</v>
      </c>
      <c r="D47" s="25">
        <v>13.2</v>
      </c>
      <c r="E47" s="26">
        <v>8.3000000000000007</v>
      </c>
      <c r="F47" s="63">
        <v>8</v>
      </c>
      <c r="G47" s="45">
        <v>3.1</v>
      </c>
      <c r="H47" s="40">
        <f t="shared" si="8"/>
        <v>56.3</v>
      </c>
      <c r="I47" s="13"/>
    </row>
    <row r="48" spans="1:9" ht="0.75" customHeight="1" x14ac:dyDescent="0.2">
      <c r="A48" s="22"/>
      <c r="B48" s="111"/>
      <c r="C48" s="112"/>
      <c r="D48" s="25"/>
      <c r="E48" s="26"/>
      <c r="F48" s="63"/>
      <c r="G48" s="45"/>
      <c r="H48" s="40">
        <f t="shared" si="8"/>
        <v>0</v>
      </c>
      <c r="I48" s="13"/>
    </row>
    <row r="49" spans="1:12" ht="15" customHeight="1" x14ac:dyDescent="0.2">
      <c r="A49" s="22" t="s">
        <v>83</v>
      </c>
      <c r="B49" s="113" t="s">
        <v>84</v>
      </c>
      <c r="C49" s="109">
        <v>35</v>
      </c>
      <c r="D49" s="25">
        <v>3.5</v>
      </c>
      <c r="E49" s="26">
        <v>0</v>
      </c>
      <c r="F49" s="63">
        <v>3.5</v>
      </c>
      <c r="G49" s="45">
        <v>0</v>
      </c>
      <c r="H49" s="40">
        <f t="shared" si="8"/>
        <v>31.5</v>
      </c>
      <c r="I49" s="13"/>
    </row>
    <row r="50" spans="1:12" ht="17.25" customHeight="1" x14ac:dyDescent="0.2">
      <c r="A50" s="22" t="s">
        <v>85</v>
      </c>
      <c r="B50" s="93" t="s">
        <v>86</v>
      </c>
      <c r="C50" s="109">
        <v>6</v>
      </c>
      <c r="D50" s="25">
        <v>1.5</v>
      </c>
      <c r="E50" s="26">
        <v>1.5</v>
      </c>
      <c r="F50" s="63">
        <v>0.5</v>
      </c>
      <c r="G50" s="45">
        <v>0.5</v>
      </c>
      <c r="H50" s="40">
        <f t="shared" si="8"/>
        <v>6</v>
      </c>
      <c r="I50" s="13"/>
    </row>
    <row r="51" spans="1:12" ht="33" customHeight="1" x14ac:dyDescent="0.2">
      <c r="A51" s="80" t="s">
        <v>87</v>
      </c>
      <c r="B51" s="114" t="s">
        <v>88</v>
      </c>
      <c r="C51" s="115">
        <v>2753.8</v>
      </c>
      <c r="D51" s="26">
        <v>953.8</v>
      </c>
      <c r="E51" s="26">
        <v>0</v>
      </c>
      <c r="F51" s="63">
        <v>953.8</v>
      </c>
      <c r="G51" s="26">
        <v>0</v>
      </c>
      <c r="H51" s="26">
        <f t="shared" si="8"/>
        <v>1800.0000000000002</v>
      </c>
      <c r="I51" s="21"/>
      <c r="J51" s="36"/>
    </row>
    <row r="52" spans="1:12" ht="17.25" customHeight="1" thickBot="1" x14ac:dyDescent="0.25">
      <c r="A52" s="116" t="s">
        <v>89</v>
      </c>
      <c r="B52" s="96" t="s">
        <v>90</v>
      </c>
      <c r="C52" s="97">
        <v>473.5</v>
      </c>
      <c r="D52" s="117">
        <v>0</v>
      </c>
      <c r="E52" s="99">
        <v>2.8</v>
      </c>
      <c r="F52" s="100">
        <v>0</v>
      </c>
      <c r="G52" s="101">
        <v>0.4</v>
      </c>
      <c r="H52" s="26">
        <f t="shared" si="8"/>
        <v>476.3</v>
      </c>
      <c r="I52" s="13"/>
      <c r="J52" s="36"/>
    </row>
    <row r="53" spans="1:12" ht="17.25" customHeight="1" thickBot="1" x14ac:dyDescent="0.25">
      <c r="A53" s="67" t="s">
        <v>91</v>
      </c>
      <c r="B53" s="15" t="s">
        <v>92</v>
      </c>
      <c r="C53" s="16">
        <f>C54+C55+C56</f>
        <v>26.5</v>
      </c>
      <c r="D53" s="16">
        <f>D54+D55+D56</f>
        <v>3</v>
      </c>
      <c r="E53" s="18">
        <f>E54+E55+E56</f>
        <v>0</v>
      </c>
      <c r="F53" s="18">
        <f>F54+F55+F56</f>
        <v>3</v>
      </c>
      <c r="G53" s="92">
        <f>G54+G55+G56</f>
        <v>0</v>
      </c>
      <c r="H53" s="16">
        <f>H54+H55</f>
        <v>23.5</v>
      </c>
      <c r="I53" s="13"/>
    </row>
    <row r="54" spans="1:12" ht="21.75" customHeight="1" x14ac:dyDescent="0.2">
      <c r="A54" s="107" t="s">
        <v>93</v>
      </c>
      <c r="B54" s="72" t="s">
        <v>94</v>
      </c>
      <c r="C54" s="73">
        <v>26.5</v>
      </c>
      <c r="D54" s="74">
        <v>3</v>
      </c>
      <c r="E54" s="75">
        <v>0</v>
      </c>
      <c r="F54" s="76">
        <v>3</v>
      </c>
      <c r="G54" s="77">
        <v>0</v>
      </c>
      <c r="H54" s="73">
        <f>C54-D54+E54</f>
        <v>23.5</v>
      </c>
      <c r="I54" s="13"/>
      <c r="L54" s="1" t="s">
        <v>95</v>
      </c>
    </row>
    <row r="55" spans="1:12" s="36" customFormat="1" ht="1.5" customHeight="1" x14ac:dyDescent="0.2">
      <c r="A55" s="29"/>
      <c r="B55" s="23"/>
      <c r="C55" s="39">
        <v>0</v>
      </c>
      <c r="D55" s="25">
        <v>0</v>
      </c>
      <c r="E55" s="26">
        <v>0</v>
      </c>
      <c r="F55" s="63">
        <v>0</v>
      </c>
      <c r="G55" s="26">
        <v>0</v>
      </c>
      <c r="H55" s="41">
        <f>C55-D55+E55</f>
        <v>0</v>
      </c>
      <c r="I55" s="118"/>
    </row>
    <row r="56" spans="1:12" s="36" customFormat="1" ht="0.75" customHeight="1" thickBot="1" x14ac:dyDescent="0.25">
      <c r="A56" s="116"/>
      <c r="B56" s="119"/>
      <c r="C56" s="31"/>
      <c r="D56" s="98"/>
      <c r="E56" s="99"/>
      <c r="F56" s="63"/>
      <c r="G56" s="26"/>
      <c r="H56" s="41">
        <f>C56-D56+E56</f>
        <v>0</v>
      </c>
      <c r="I56" s="118"/>
    </row>
    <row r="57" spans="1:12" s="36" customFormat="1" ht="20.100000000000001" customHeight="1" thickBot="1" x14ac:dyDescent="0.25">
      <c r="A57" s="120" t="s">
        <v>96</v>
      </c>
      <c r="B57" s="15" t="s">
        <v>97</v>
      </c>
      <c r="C57" s="16">
        <v>32.200000000000003</v>
      </c>
      <c r="D57" s="17">
        <v>7.8</v>
      </c>
      <c r="E57" s="18">
        <v>7.8</v>
      </c>
      <c r="F57" s="121">
        <v>2.6</v>
      </c>
      <c r="G57" s="55">
        <v>2.6</v>
      </c>
      <c r="H57" s="16">
        <f>C57-D57+E57</f>
        <v>32.200000000000003</v>
      </c>
      <c r="I57" s="118"/>
    </row>
    <row r="58" spans="1:12" s="36" customFormat="1" ht="15" customHeight="1" thickBot="1" x14ac:dyDescent="0.25">
      <c r="A58" s="67" t="s">
        <v>98</v>
      </c>
      <c r="B58" s="15" t="s">
        <v>99</v>
      </c>
      <c r="C58" s="16">
        <v>252.6</v>
      </c>
      <c r="D58" s="17">
        <v>27.6</v>
      </c>
      <c r="E58" s="18">
        <v>17.8</v>
      </c>
      <c r="F58" s="122">
        <v>25</v>
      </c>
      <c r="G58" s="69">
        <v>15.2</v>
      </c>
      <c r="H58" s="16">
        <f>C58-D58+E58</f>
        <v>242.8</v>
      </c>
      <c r="I58" s="118"/>
    </row>
    <row r="59" spans="1:12" ht="16.5" customHeight="1" thickBot="1" x14ac:dyDescent="0.25">
      <c r="A59" s="123" t="s">
        <v>100</v>
      </c>
      <c r="B59" s="124" t="s">
        <v>101</v>
      </c>
      <c r="C59" s="24">
        <f t="shared" ref="C59:H59" si="9">C11-C23</f>
        <v>0</v>
      </c>
      <c r="D59" s="125">
        <f t="shared" si="9"/>
        <v>1743.1000000000001</v>
      </c>
      <c r="E59" s="126">
        <f t="shared" si="9"/>
        <v>-28.300000000000068</v>
      </c>
      <c r="F59" s="127">
        <f t="shared" si="9"/>
        <v>1776.2000000000003</v>
      </c>
      <c r="G59" s="128">
        <f t="shared" si="9"/>
        <v>9.9000000000000341</v>
      </c>
      <c r="H59" s="24">
        <f t="shared" si="9"/>
        <v>-3648.2000000000007</v>
      </c>
      <c r="I59" s="13"/>
    </row>
    <row r="60" spans="1:12" ht="16.5" customHeight="1" thickBot="1" x14ac:dyDescent="0.25">
      <c r="A60" s="129">
        <v>4</v>
      </c>
      <c r="B60" s="130" t="s">
        <v>102</v>
      </c>
      <c r="C60" s="131">
        <f t="shared" ref="C60:H60" si="10">SUM(C59:C59)</f>
        <v>0</v>
      </c>
      <c r="D60" s="132">
        <f t="shared" si="10"/>
        <v>1743.1000000000001</v>
      </c>
      <c r="E60" s="133">
        <f t="shared" si="10"/>
        <v>-28.300000000000068</v>
      </c>
      <c r="F60" s="134">
        <f t="shared" si="10"/>
        <v>1776.2000000000003</v>
      </c>
      <c r="G60" s="135">
        <f t="shared" si="10"/>
        <v>9.9000000000000341</v>
      </c>
      <c r="H60" s="131">
        <f t="shared" si="10"/>
        <v>-3648.2000000000007</v>
      </c>
      <c r="I60" s="13"/>
    </row>
    <row r="61" spans="1:12" ht="18.75" customHeight="1" thickBot="1" x14ac:dyDescent="0.25">
      <c r="A61" s="129">
        <v>5</v>
      </c>
      <c r="B61" s="130" t="s">
        <v>103</v>
      </c>
      <c r="C61" s="131"/>
      <c r="D61" s="132"/>
      <c r="E61" s="133"/>
      <c r="F61" s="134"/>
      <c r="G61" s="135"/>
      <c r="H61" s="131"/>
      <c r="I61" s="13"/>
    </row>
    <row r="62" spans="1:12" ht="45.75" customHeight="1" thickBot="1" x14ac:dyDescent="0.25">
      <c r="A62" s="129">
        <v>6</v>
      </c>
      <c r="B62" s="136" t="s">
        <v>104</v>
      </c>
      <c r="C62" s="131"/>
      <c r="D62" s="132"/>
      <c r="E62" s="133"/>
      <c r="F62" s="133"/>
      <c r="G62" s="135"/>
      <c r="H62" s="131">
        <f>C62-D62+E62</f>
        <v>0</v>
      </c>
      <c r="I62" s="13"/>
      <c r="K62" s="21"/>
    </row>
    <row r="63" spans="1:12" ht="15.75" x14ac:dyDescent="0.25">
      <c r="A63" s="137"/>
      <c r="K63" s="21"/>
    </row>
    <row r="64" spans="1:12" ht="15.75" x14ac:dyDescent="0.25">
      <c r="B64" s="138" t="s">
        <v>105</v>
      </c>
      <c r="C64" s="138" t="s">
        <v>106</v>
      </c>
      <c r="D64" s="137"/>
      <c r="E64" s="137"/>
      <c r="F64" s="137" t="s">
        <v>107</v>
      </c>
      <c r="G64" s="137"/>
    </row>
    <row r="65" spans="2:7" ht="15.75" x14ac:dyDescent="0.25">
      <c r="B65" s="137" t="s">
        <v>108</v>
      </c>
      <c r="C65" s="137" t="s">
        <v>109</v>
      </c>
      <c r="D65" s="137"/>
      <c r="E65" s="137"/>
      <c r="F65" s="137" t="s">
        <v>110</v>
      </c>
      <c r="G65" s="137"/>
    </row>
    <row r="66" spans="2:7" ht="15.75" x14ac:dyDescent="0.25">
      <c r="B66" s="137"/>
      <c r="C66" s="137"/>
      <c r="D66" s="137"/>
      <c r="E66" s="137"/>
      <c r="F66" s="137"/>
      <c r="G66" s="137"/>
    </row>
  </sheetData>
  <mergeCells count="7">
    <mergeCell ref="A6:H6"/>
    <mergeCell ref="A7:H7"/>
    <mergeCell ref="A9:A10"/>
    <mergeCell ref="B9:B10"/>
    <mergeCell ref="D9:E9"/>
    <mergeCell ref="F9:G9"/>
    <mergeCell ref="H9:H10"/>
  </mergeCells>
  <pageMargins left="0.39370078740157483" right="0" top="0.19685039370078741" bottom="0.19685039370078741" header="0.2362204724409449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ФП24 бер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Адмін</dc:creator>
  <cp:lastModifiedBy>Адмін</cp:lastModifiedBy>
  <dcterms:created xsi:type="dcterms:W3CDTF">2024-07-05T05:37:56Z</dcterms:created>
  <dcterms:modified xsi:type="dcterms:W3CDTF">2024-07-05T05:38:04Z</dcterms:modified>
</cp:coreProperties>
</file>