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400" windowHeight="7452"/>
  </bookViews>
  <sheets>
    <sheet name="2024" sheetId="1" r:id="rId1"/>
  </sheets>
  <definedNames>
    <definedName name="_xlnm.Print_Area" localSheetId="0">'2024'!$A$1:$J$178</definedName>
  </definedNames>
  <calcPr calcId="145621" iterateDelta="1E-4"/>
</workbook>
</file>

<file path=xl/calcChain.xml><?xml version="1.0" encoding="utf-8"?>
<calcChain xmlns="http://schemas.openxmlformats.org/spreadsheetml/2006/main">
  <c r="F133" i="1" l="1"/>
  <c r="F74" i="1" l="1"/>
  <c r="F119" i="1"/>
  <c r="F116" i="1"/>
  <c r="F135" i="1"/>
  <c r="F65" i="1" l="1"/>
  <c r="F82" i="1"/>
  <c r="F76" i="1" l="1"/>
  <c r="F174" i="1" l="1"/>
  <c r="F142" i="1" l="1"/>
  <c r="F48" i="1"/>
  <c r="F53" i="1" l="1"/>
  <c r="F172" i="1" l="1"/>
  <c r="F147" i="1" l="1"/>
  <c r="F137" i="1"/>
  <c r="F68" i="1" l="1"/>
  <c r="F46" i="1" l="1"/>
  <c r="F175" i="1" s="1"/>
  <c r="F113" i="1" l="1"/>
</calcChain>
</file>

<file path=xl/sharedStrings.xml><?xml version="1.0" encoding="utf-8"?>
<sst xmlns="http://schemas.openxmlformats.org/spreadsheetml/2006/main" count="931" uniqueCount="341">
  <si>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</si>
  <si>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</si>
  <si>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</si>
  <si>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</si>
  <si>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</si>
  <si>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</si>
  <si>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</si>
  <si>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</si>
  <si>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</si>
  <si>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</si>
  <si>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</si>
  <si>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</si>
  <si>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</si>
  <si>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</si>
  <si>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</si>
  <si>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</si>
  <si>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</si>
  <si>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</si>
  <si>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</si>
  <si>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</si>
  <si>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</si>
  <si>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</si>
  <si>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</si>
  <si>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</si>
  <si>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</si>
  <si>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</si>
  <si>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ДК 021:2015 "09320000-8"</t>
  </si>
  <si>
    <t>ДК 021:2015 "09310000-5"</t>
  </si>
  <si>
    <t>ДК 021:2015 "65310000-9"</t>
  </si>
  <si>
    <t>ДК 021:2015 "90510000-5"</t>
  </si>
  <si>
    <t>44354422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</si>
  <si>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</si>
  <si>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</si>
  <si>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</si>
  <si>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</si>
  <si>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</si>
  <si>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</si>
  <si>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</si>
  <si>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</si>
  <si>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</si>
  <si>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інших енергоносіїв та інших комунальних послуг (вивіз сміття)</t>
  </si>
  <si>
    <t>ДК 021:2015 "80510000-2"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</si>
  <si>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</si>
  <si>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</si>
  <si>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</si>
  <si>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</si>
  <si>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</si>
  <si>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</si>
  <si>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</si>
  <si>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ДК 021:2015 "79310000-0"</t>
  </si>
  <si>
    <t>ДК 021:2015 "66510000-8"</t>
  </si>
  <si>
    <t>Послуги зв`язку (абонплата , міжміські переговори та мобільний зв’язок , міський зв’язок, послуги інтернету Укртелеком)</t>
  </si>
  <si>
    <t>Оплата комунальних послуг   з централізованого  водопостачання  та централізованого водовідведення</t>
  </si>
  <si>
    <t>відкриті торги з особливостями</t>
  </si>
  <si>
    <t>ДК 021:2015 "70330000-3"</t>
  </si>
  <si>
    <t>1511021 с.ф.</t>
  </si>
  <si>
    <t>1516011 с.ф.</t>
  </si>
  <si>
    <t>ДК 021:2015: 45453000-7</t>
  </si>
  <si>
    <t>ДК 021:2015: 30190000-7</t>
  </si>
  <si>
    <t>ДК 021:2015: 72310000-1</t>
  </si>
  <si>
    <t>ДК 021:2015: 72260000-5</t>
  </si>
  <si>
    <t>ДК 021:2015"72260000-5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</si>
  <si>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Вознесенський район,  м. Южноукраїнськ, вулиця Європейська,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</si>
  <si>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Реконструкція нежитлових приміщень в НКП 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</si>
  <si>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ДК 021:2015: 45454000-4 </t>
  </si>
  <si>
    <t xml:space="preserve">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</si>
  <si>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(додаткові роботи)</t>
  </si>
  <si>
    <t>січень 2024</t>
  </si>
  <si>
    <t>Підписка періодичних видань на 2024 рік.   "Контакт","Казна" -1000,00 грн., "Ціноутворення "- 7000,00. і т.д.</t>
  </si>
  <si>
    <t>Послуги з встановлення кондиціонера</t>
  </si>
  <si>
    <t xml:space="preserve">Поштові послуги (відправлення кореспонденції) </t>
  </si>
  <si>
    <t xml:space="preserve">Послуги з доступу до "Електронного кабінету періодичних видань, комплект PRO-доступ у електронній формі" 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</si>
  <si>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 "Логіка"</t>
  </si>
  <si>
    <t>Оренда  нежитлових приміщень за адресою: вул. Європейська 23 м. Южноукраїнськ</t>
  </si>
  <si>
    <t>Навчання (уповноваженої особи - 3000,00грн.,кошторисника-7000, 00 грн., пожежна небезпека -1000,00 грн.)</t>
  </si>
  <si>
    <t>лютий 2024</t>
  </si>
  <si>
    <t>березень 2024</t>
  </si>
  <si>
    <r>
      <rPr>
        <b/>
        <sz val="16"/>
        <rFont val="Times New Roman"/>
        <family val="1"/>
      </rPr>
      <t xml:space="preserve">Очікуваєма вартість:   400000,00   </t>
    </r>
    <r>
      <rPr>
        <sz val="16"/>
        <rFont val="Times New Roman"/>
        <family val="1"/>
      </rPr>
      <t xml:space="preserve">                        95%  - 380000,00 грн.(кошти ОТГ)                5%   -   20000,00 грн.   (кошти управителя/ОСББ) </t>
    </r>
  </si>
  <si>
    <t>квітень 2024</t>
  </si>
  <si>
    <r>
      <rPr>
        <b/>
        <sz val="16"/>
        <rFont val="Times New Roman"/>
        <family val="1"/>
        <charset val="204"/>
      </rPr>
      <t>Очікувана вартість:  200000,00 грн</t>
    </r>
    <r>
      <rPr>
        <sz val="16"/>
        <rFont val="Times New Roman"/>
        <family val="1"/>
      </rPr>
      <t xml:space="preserve">.                                                               95%  - 190000,00 грн.(кошти ОТГ)                5%   -   10000,00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</si>
  <si>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rPr>
        <b/>
        <sz val="16"/>
        <rFont val="Times New Roman"/>
        <family val="1"/>
      </rPr>
      <t>Очікувана вартість:  200000,00 грн</t>
    </r>
    <r>
      <rPr>
        <sz val="16"/>
        <rFont val="Times New Roman"/>
        <family val="1"/>
      </rPr>
      <t xml:space="preserve">.                                                               95%  - 190000,00 грн.(кошти ОТГ)                5%   -   10000,00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</si>
  <si>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t xml:space="preserve">Капітальний ремонт  ліфтів в житловому будинку (на умовах співфінансування 95% на 5%), за адресою: пр. Незалежності, 1  (п. 2,3,4,5,6,7,8 ) м. Южноукраїнськ Миколаївської області </t>
  </si>
  <si>
    <t>травень 2024</t>
  </si>
  <si>
    <t>червень 2024</t>
  </si>
  <si>
    <t>липень 2024</t>
  </si>
  <si>
    <t>серпень 2024</t>
  </si>
  <si>
    <t>1517310 с.ф.</t>
  </si>
  <si>
    <t>ДК 021:2015 :45331220-4</t>
  </si>
  <si>
    <t>ДК 021:2015 "64110000-0"</t>
  </si>
  <si>
    <t>ДК 021:2015: 22210000-5</t>
  </si>
  <si>
    <t xml:space="preserve">Плата за послуги із страхування орендованих нежитлових  приміщень </t>
  </si>
  <si>
    <t xml:space="preserve">ДК 021:2015: 71320000-7 </t>
  </si>
  <si>
    <t>Договір №1/2/2024/01-01/24 від 08.01.2024 сума-28527,00грн</t>
  </si>
  <si>
    <t>Договір №1.21-04/1-12-2024/02-01/24 від 08.01.2024 сума-9000,00грн</t>
  </si>
  <si>
    <t>Залишок коштів в сумі - 2028,00 грн</t>
  </si>
  <si>
    <t>За постачання електроенергії споживачу</t>
  </si>
  <si>
    <t xml:space="preserve">За надання послуг з розподілу (передачі) електроенергії </t>
  </si>
  <si>
    <t>Залишок коштів в сумі - 273,00 грн</t>
  </si>
  <si>
    <t>Оплата послуг поводження з побутовими відходами</t>
  </si>
  <si>
    <t>Оплата комунальних послуг з теплопостачання</t>
  </si>
  <si>
    <t>Інші комунальні послуги (експлуатаційні) Відшкодування витрат на утримування нерухомого майна та надання комунальних послуг орендарю</t>
  </si>
  <si>
    <t>Договір №4/03-01/24 від 08.01.2024 на 59870,16 грн.</t>
  </si>
  <si>
    <t>Договір №6/05-01/24 від 08.01.2024 на 15692,82 грн</t>
  </si>
  <si>
    <t>Договір №5/04-01/24 від 08.01.2024 на 570,00 грн</t>
  </si>
  <si>
    <t>Договір №36-20162/07-01/24 від 12.01.2024 на суму 22000,00 грн.</t>
  </si>
  <si>
    <t>Залишок коштів в сумі - 1037,00 грн</t>
  </si>
  <si>
    <t>Договір №240Б/08-01/24 від 12.01.2024 на суму 4471,00 з ПДВ.</t>
  </si>
  <si>
    <t>Оренда  нежитлових приміщень № 86,86а за адресою: вул. Дружби народів 23 м. Южноукраїнськ</t>
  </si>
  <si>
    <t>Оренда  нежитлових приміщень №24,87,88,89 за адресою: вул. Дружби народів 23 м. Южноукраїнськ</t>
  </si>
  <si>
    <t>Додаткова угода №6 від 29.01.2024 до договору № 45/05-08/21 на суму 4276,86</t>
  </si>
  <si>
    <t>Додаткова угода №4 від 29.01.2024 до договору № 64/01-01/22 на суму 1717,00</t>
  </si>
  <si>
    <t>Капітальний ремонт вулиці Дружби Народів у м.Южноукраїнську Миколаївської області (коригування) в частині додаткових робіт.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</si>
  <si>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 в частині додаткових робіт.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</si>
  <si>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 в частині додаткових робіт.</t>
  </si>
  <si>
    <t>1517461 с.ф.</t>
  </si>
  <si>
    <t>ДК 021:2015: 71520000-9</t>
  </si>
  <si>
    <t>Технагляд. Реконструкція нежитлових приміщень в НКП 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</si>
  <si>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>Авторський нагляд. Реконструкція нежитлових приміщень в НКП 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</si>
  <si>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r>
      <rPr>
        <b/>
        <sz val="16"/>
        <rFont val="Times New Roman"/>
        <family val="1"/>
      </rPr>
      <t xml:space="preserve">Очікувана вартість:   400000,00   </t>
    </r>
    <r>
      <rPr>
        <sz val="16"/>
        <rFont val="Times New Roman"/>
        <family val="1"/>
      </rPr>
      <t xml:space="preserve">                        95%  - 380000,00 грн.(кошти ОТГ)                5%   -   20000,00 грн.   (кошти управителя/ОСББ) </t>
    </r>
  </si>
  <si>
    <t>ДК 021:2015: 71247000-1</t>
  </si>
  <si>
    <t xml:space="preserve">Технагляд. 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</si>
  <si>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 xml:space="preserve">Авторський нагляд. 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</si>
  <si>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Договір №20-02/24 від 05.02.2024 на суму 69895,70 грн.</t>
  </si>
  <si>
    <t>Договір №21-02/24 від 05.02.2024 на суму 21720,00 грн.</t>
  </si>
  <si>
    <t>1511021 з.ф.</t>
  </si>
  <si>
    <t>ДК 021:2015: 45421100-5</t>
  </si>
  <si>
    <t>спрощена/допорогова закупівля</t>
  </si>
  <si>
    <t>згідно Рішення ЮМР від 30.01.2024        №1569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</si>
  <si>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</si>
  <si>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>1516012 с.ф.</t>
  </si>
  <si>
    <t>Плата за видачу сертифіката для закінчених будівництвом об’єктів "Капітальний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області"</t>
  </si>
  <si>
    <t>ДК 021:2015: 75110000-0</t>
  </si>
  <si>
    <t xml:space="preserve">Розробка проектно-кошторисної документації та проведення експертизи по об’єкту: "Капітальний ремонт мереж теплопостачання по просп.Незалежності  у м.Южноукраїнськ Вознесенського району Миколаївської області" </t>
  </si>
  <si>
    <t>1516013 с.ф.</t>
  </si>
  <si>
    <t xml:space="preserve">Розробка проектно-кошторисної документації та проведення експертизи по об’єкту: "Капітальний ремонт мереж водопостачання по просп.Незалежності  у м.Южноукраїнськ Вознесенського району Миколаївської області" </t>
  </si>
  <si>
    <t>1517330 с.ф.</t>
  </si>
  <si>
    <t>Коригування проектно-кошторисної документації, проведення експертизи, технічне обстеження будівлі, виконання інженерно-геодезичних та інженерно-геологічних вишукувань по об’єкту: "Реконструкція нежитлової будівлі магазину "Світанок" під адміністративну будівлю за адресою бул.Курчатова,9 м.Южноукраїнська Миколаївської області"</t>
  </si>
  <si>
    <t>Розробка проектно-кошторисної документації, проведення експертизи, виконання інженерно-геодезичних та інженерно-геологічних вишукувань по об’єкту: "Капітальний ремонт проїзної частини вулиці Шевченко та провулку Стуса смт.Костянтинівка Вознесенського району Миколаївської області"</t>
  </si>
  <si>
    <t>1518110 с.ф.</t>
  </si>
  <si>
    <t xml:space="preserve">ДК 021:2015: 45210000-2 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</si>
  <si>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м. Южноукраїнськ, Вознесенський район, Миколаївська область. Коригування"</t>
  </si>
  <si>
    <t>Здійснення авторського нагляду на об’єкті: "Капітальний ремонт припливно-витяжної вентиляції в найпростішому укритті ліцею №1 ім.Захисників Вітчизни Южноукраїнської територіальної громади в м. Южноукраїнськ, Вознесенський район, Миколаївська область. Коригування"</t>
  </si>
  <si>
    <t>ДК 021:2015: 45453000-7 </t>
  </si>
  <si>
    <t xml:space="preserve">Відновлено фінансування РМР №1569 від 30.01.2024, Очікувана вартість:  1200000,00 грн.                                                               95%  - 1140000,00 грн.(кошти ОТГ)                5%   -   60000,00 грн.   (кошти управителя/ОСББ) </t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</si>
  <si>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>Очікувана вартість:  600000,00 грн</t>
    </r>
    <r>
      <rPr>
        <sz val="16"/>
        <rFont val="Times New Roman"/>
        <family val="1"/>
      </rPr>
      <t xml:space="preserve">.                                                               95%  - 570000,00 грн.(кошти ОТГ)                5%   -   30000,00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</si>
  <si>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>Очікувана вартість:  200000,00 грн</t>
    </r>
    <r>
      <rPr>
        <sz val="16"/>
        <rFont val="Times New Roman"/>
        <family val="1"/>
      </rPr>
      <t xml:space="preserve">.                                                               95%  - 190000,00 грн.(кошти ОТГ)                5%   -   10000,00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</si>
  <si>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 xml:space="preserve">Очікуваєма вартість:   400000,00   </t>
    </r>
    <r>
      <rPr>
        <sz val="16"/>
        <rFont val="Times New Roman"/>
        <family val="1"/>
      </rPr>
      <t xml:space="preserve">                        95%  - 380000,00 грн.(кошти ОТГ)                5%   -   20000,00 грн.   (кошти управителя/ОСББ) </t>
    </r>
  </si>
  <si>
    <t>Послуги з питань автоматизованого визначення вартості будівельних робіт при застосуванні ПК АВК-5</t>
  </si>
  <si>
    <t>Капітальний ремонт ТРП-6. Заміна одиниць та вузлів технологічного устаткування та їх інженерних мереж по вул.Дружби Народів,33д  в м.Южноукраїнськ Миколаївської області.Коригування", у т.ч. плата за видачу сертифіката для закінчених будівництвом об’єктів</t>
  </si>
  <si>
    <t>Капітальний ремонт ТРП-4б. Заміна одиниць та вузлів технологічного устаткування та їх інженерних мереж по бул.Шевченко,3а  в м.Южноукраїнськ Миколаївської області.Коригування", у т.ч. плата за видачу сертифіката для закінчених будівництвом об’єктів</t>
  </si>
  <si>
    <r>
      <t xml:space="preserve">Закупівля 2023 року! всього виділено коштів: 6762743,00 грн., в т.ч. ВТ на роботи оголошені в грудні 2023 на оч.вартість -6481100.00, технагляд -81500,00 грн., авторський нагляд -21720,00 грн. ПКД -180000,00 грн.; </t>
    </r>
    <r>
      <rPr>
        <sz val="16"/>
        <color rgb="FFFF0000"/>
        <rFont val="Times New Roman"/>
        <family val="1"/>
        <charset val="204"/>
      </rPr>
      <t>Договір на роботи №19-02/24 від 05.02.2024 на суму 5млн. грн</t>
    </r>
  </si>
  <si>
    <r>
      <rPr>
        <b/>
        <sz val="16"/>
        <rFont val="Times New Roman"/>
        <family val="1"/>
      </rPr>
      <t xml:space="preserve">Очікуваєма вартість:   300000,00   </t>
    </r>
    <r>
      <rPr>
        <sz val="16"/>
        <rFont val="Times New Roman"/>
        <family val="1"/>
      </rPr>
      <t xml:space="preserve">                        95%  - 285000,00 грн.(кошти ОТГ)                5%   -   15000,00 грн.   (кошти управителя/ОСББ) </t>
    </r>
  </si>
  <si>
    <r>
      <t>Капітальний ремонт санітарних вузлів  в найпростішому укритті</t>
    </r>
    <r>
      <rPr>
        <b/>
        <sz val="16"/>
        <rFont val="Times New Roman"/>
        <family val="1"/>
        <charset val="204"/>
      </rPr>
      <t xml:space="preserve"> ліцею №3  </t>
    </r>
    <r>
      <rPr>
        <sz val="16"/>
        <rFont val="Times New Roman"/>
        <family val="1"/>
        <charset val="204"/>
      </rPr>
      <t>Южноукраїнської територіальної громади в м. Южноукраїнську Вознесенського району Миколаївської області</t>
    </r>
  </si>
  <si>
    <r>
      <t>Капітальний ремонт санітарних вузлів  в найпростішому укритті</t>
    </r>
    <r>
      <rPr>
        <b/>
        <sz val="16"/>
        <rFont val="Times New Roman"/>
        <family val="1"/>
        <charset val="204"/>
      </rPr>
      <t xml:space="preserve"> ліцею №1 ім. Захисників Вітчизни </t>
    </r>
    <r>
      <rPr>
        <sz val="16"/>
        <rFont val="Times New Roman"/>
        <family val="1"/>
        <charset val="204"/>
      </rPr>
      <t>Южноукраїнської територіальної громади в м. Южноукраїнськ Вознесенського району Миколаївської області</t>
    </r>
  </si>
  <si>
    <r>
      <t>Капітальний ремонт санітарних вузлів  в найпростішому укритті</t>
    </r>
    <r>
      <rPr>
        <b/>
        <sz val="16"/>
        <rFont val="Times New Roman"/>
        <family val="1"/>
        <charset val="204"/>
      </rPr>
      <t xml:space="preserve"> ліцею №2 </t>
    </r>
    <r>
      <rPr>
        <sz val="16"/>
        <rFont val="Times New Roman"/>
        <family val="1"/>
        <charset val="204"/>
      </rPr>
      <t>Южноукраїнської територіальної громади в м. Южноукраїнськ Вознесенського району Миколаївської області</t>
    </r>
  </si>
  <si>
    <t>Здійснення технічного нагляду на об’єкті: "Капітальний ремонт санітарних вузлів в найпростішому укритті ліцею №2 Южноукраїнської територіальної громади в м.Южноукраїнську Вознесенського району Миколаївської області</t>
  </si>
  <si>
    <t>Здійснення авторського нагляду по об’єкту: "Капітальний ремонт санітарних вузлів в найпростішому укритті ліцею №2 Южноукраїнської територіальної громади в м.Южноукраїнську Вознесенського району Миколаївської області</t>
  </si>
  <si>
    <t>Договір №9/9619/24-02/24 на 4500,00 грн.</t>
  </si>
  <si>
    <r>
      <t xml:space="preserve">Рішення ЮМР №1569 від 30.01.2024, всього виділено коштів - </t>
    </r>
    <r>
      <rPr>
        <sz val="16"/>
        <color rgb="FFFF0000"/>
        <rFont val="Times New Roman"/>
        <family val="1"/>
        <charset val="204"/>
      </rPr>
      <t>350000,00</t>
    </r>
    <r>
      <rPr>
        <sz val="16"/>
        <rFont val="Times New Roman"/>
        <family val="1"/>
      </rPr>
      <t>грн, очікувана вартість - 343693,00 грн (залишок коштів</t>
    </r>
    <r>
      <rPr>
        <sz val="16"/>
        <color rgb="FFFF0000"/>
        <rFont val="Times New Roman"/>
        <family val="1"/>
        <charset val="204"/>
      </rPr>
      <t xml:space="preserve"> 6307,00грн</t>
    </r>
    <r>
      <rPr>
        <sz val="16"/>
        <rFont val="Times New Roman"/>
        <family val="1"/>
      </rPr>
      <t>)</t>
    </r>
  </si>
  <si>
    <t xml:space="preserve">Поточний ремонт. Заміна вікон в 2-х приміщеннях Ліцею №5 по бульвару Мрій,6  м.Южноукраїнськ Вознесенського району Миколаївської області </t>
  </si>
  <si>
    <t>Авторський нагляд.Капітальний ремонт припливно-витяжної вентиляції в найпростішому укритті ліцею №2 Южноукраїнської територіальної громади в  м. Южноукраїнськ, Вознесенського району Миколаївської області (додаткові роботи)</t>
  </si>
  <si>
    <t>Технагляд.Капітальний ремонт припливно-витяжної вентиляції в найпростішому укритті ліцею №2 Южноукраїнської територіальної громади в  м. Южноукраїнськ, Вознесенського району Миколаївської області (додаткові роботи)</t>
  </si>
  <si>
    <r>
      <t>Розробка проектно-кошторисної документації, проведення експертизи по об’єкту: "Капітальний ремонт їдальні та харчоблоку Ліцею №3</t>
    </r>
    <r>
      <rPr>
        <sz val="16"/>
        <color rgb="FFFF0000"/>
        <rFont val="Times New Roman"/>
        <family val="1"/>
        <charset val="204"/>
      </rPr>
      <t xml:space="preserve"> по бульвару Квітковий,5 </t>
    </r>
    <r>
      <rPr>
        <sz val="16"/>
        <rFont val="Times New Roman"/>
        <family val="1"/>
      </rPr>
      <t>у м.Южноукраїнськ Миколаївської області</t>
    </r>
  </si>
  <si>
    <r>
      <t xml:space="preserve">згідно Рішення ЮМР від 30.01.2024        №1569                                                           без застосування відкритих торгів та/або електронного каталогу для закупівлі товару відповідно до пп. 8  п. 13 Особливостей згідно Постанови Кабміну від 12.10.2022 № 1178.  </t>
    </r>
    <r>
      <rPr>
        <b/>
        <sz val="16"/>
        <rFont val="Times New Roman"/>
        <family val="1"/>
        <charset val="204"/>
      </rPr>
      <t>Договір № 39-02/24 від 26.02.2024 року  на суму 2387950,00 грн.</t>
    </r>
  </si>
  <si>
    <r>
      <t xml:space="preserve">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області. Коригування» </t>
    </r>
    <r>
      <rPr>
        <sz val="16"/>
        <color rgb="FFFF0000"/>
        <rFont val="Times New Roman"/>
        <family val="1"/>
        <charset val="204"/>
      </rPr>
      <t>(додаткові роботи</t>
    </r>
    <r>
      <rPr>
        <sz val="16"/>
        <rFont val="Times New Roman"/>
        <family val="1"/>
        <charset val="204"/>
      </rPr>
      <t>), в т.ч. плата за видачу сертифіката для закінчених будівництвом об’єктів</t>
    </r>
  </si>
  <si>
    <r>
      <t>Розробка проектно-кошторисної документації, проведення експертизи по об’єкту: "Капітальний ремонт їдальні та харчоблоку Ліцею №2</t>
    </r>
    <r>
      <rPr>
        <sz val="16"/>
        <color rgb="FFFF0000"/>
        <rFont val="Times New Roman"/>
        <family val="1"/>
        <charset val="204"/>
      </rPr>
      <t xml:space="preserve"> по бульвару Шкільний,3</t>
    </r>
    <r>
      <rPr>
        <sz val="16"/>
        <rFont val="Times New Roman"/>
        <family val="1"/>
      </rPr>
      <t xml:space="preserve"> у м.Южноукраїнську Миколаївської області</t>
    </r>
  </si>
  <si>
    <r>
      <t xml:space="preserve">згідно Рішення ЮМР від 30.01.2024        №1569          </t>
    </r>
    <r>
      <rPr>
        <b/>
        <sz val="16"/>
        <rFont val="Times New Roman"/>
        <family val="1"/>
        <charset val="204"/>
      </rPr>
      <t xml:space="preserve"> Договір №40-02/24 від 26.02.2024 на суму 29291,17               З</t>
    </r>
    <r>
      <rPr>
        <sz val="16"/>
        <rFont val="Times New Roman"/>
        <family val="1"/>
        <charset val="204"/>
      </rPr>
      <t>алишок коштів 40306-29291,17=11014,83 грн.</t>
    </r>
  </si>
  <si>
    <t>Здійснення технічного нагляду по об’єкту: 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області. Коригування» (додаткові роботи),</t>
  </si>
  <si>
    <t>Здійснення авторського нагляду по об’єкту: 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області. Коригування» (додаткові роботи),</t>
  </si>
  <si>
    <r>
      <rPr>
        <b/>
        <sz val="16"/>
        <rFont val="Times New Roman"/>
        <family val="1"/>
        <charset val="204"/>
      </rPr>
      <t xml:space="preserve">Договір №42-02/24 від 26.02.2024 на суму 4974,13 грн. </t>
    </r>
    <r>
      <rPr>
        <sz val="16"/>
        <rFont val="Times New Roman"/>
        <family val="1"/>
        <charset val="204"/>
      </rPr>
      <t>(Залишок коштів 5000-4974,13 =25,87 грн.)</t>
    </r>
  </si>
  <si>
    <t>Договір №43-02/24 від 26.02.2024 на суму 2136,00 грн.</t>
  </si>
  <si>
    <r>
      <t xml:space="preserve">згідно Рішення ЮМР від 30.01.2024 №1569 виділено коштів - 415000,00 в т.ч.  на роботи - 408000,00, технагляд - 5000,00, авторський нагляд - 2000,00 </t>
    </r>
    <r>
      <rPr>
        <b/>
        <sz val="16"/>
        <rFont val="Times New Roman"/>
        <family val="1"/>
        <charset val="204"/>
      </rPr>
      <t xml:space="preserve">Договір №41-02/24 від 26.02.2024 на суму 407588,36 грн. </t>
    </r>
    <r>
      <rPr>
        <sz val="16"/>
        <rFont val="Times New Roman"/>
        <family val="1"/>
        <charset val="204"/>
      </rPr>
      <t>(Залишок коштів 408000-407588,36 = 411,64</t>
    </r>
  </si>
  <si>
    <r>
      <t xml:space="preserve">згідно Рішення ЮМР від 30.01.2024        №1569. Закупівля здійснена відповідно до пункту 11 Особливостей                                         </t>
    </r>
    <r>
      <rPr>
        <b/>
        <sz val="16"/>
        <rFont val="Times New Roman"/>
        <family val="1"/>
        <charset val="204"/>
      </rPr>
      <t xml:space="preserve">Договір №38-02/24 від 26.02.2024 року на суму 315000,00          </t>
    </r>
    <r>
      <rPr>
        <sz val="16"/>
        <rFont val="Times New Roman"/>
        <family val="1"/>
        <charset val="204"/>
      </rPr>
      <t xml:space="preserve">                             Залишок коштів 320000-315000=5000,00</t>
    </r>
  </si>
  <si>
    <r>
      <t xml:space="preserve">згідно Рішення ЮМР від 30.01.2024        №1569. Закупівля здійснена відповідно до пункту 11 Особливостей                                         </t>
    </r>
    <r>
      <rPr>
        <b/>
        <sz val="16"/>
        <rFont val="Times New Roman"/>
        <family val="1"/>
        <charset val="204"/>
      </rPr>
      <t xml:space="preserve">Договір №37-02/24 від 26.02.2024 року на суму 315000,00       </t>
    </r>
    <r>
      <rPr>
        <sz val="16"/>
        <rFont val="Times New Roman"/>
        <family val="1"/>
        <charset val="204"/>
      </rPr>
      <t xml:space="preserve">                                Залишок коштів 320000-315000=5000,00</t>
    </r>
  </si>
  <si>
    <r>
      <t xml:space="preserve">згідно Рішення ЮМР від 30.01.2024        №1569                                            </t>
    </r>
    <r>
      <rPr>
        <b/>
        <sz val="16"/>
        <rFont val="Times New Roman"/>
        <family val="1"/>
        <charset val="204"/>
      </rPr>
      <t xml:space="preserve">Договір №44-02/24 від 26.02.2024 на суму 5988,00           </t>
    </r>
  </si>
  <si>
    <t xml:space="preserve">Залишок коштів в сумі - 915,76 грн </t>
  </si>
  <si>
    <t>Додаткова угода №1 до договору №6/05-01/24  від 26.02.2024 на суму 3621,42</t>
  </si>
  <si>
    <r>
      <t>Капітальний ремонт припливно-витяжної</t>
    </r>
    <r>
      <rPr>
        <sz val="16"/>
        <color rgb="FFFF0000"/>
        <rFont val="Times New Roman"/>
        <family val="1"/>
        <charset val="204"/>
      </rPr>
      <t xml:space="preserve"> 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№4</t>
    </r>
    <r>
      <rPr>
        <sz val="16"/>
        <rFont val="Times New Roman"/>
        <family val="1"/>
        <charset val="204"/>
      </rPr>
      <t xml:space="preserve">  Южноукраїнської територіальної громади в  м. Южноукраїнськ, Вознесенського району Миколаївської області. Додаткові роботи.</t>
    </r>
  </si>
  <si>
    <r>
      <t xml:space="preserve">Капітальний ремонт припливно-витяжної </t>
    </r>
    <r>
      <rPr>
        <sz val="16"/>
        <color rgb="FFFF0000"/>
        <rFont val="Times New Roman"/>
        <family val="1"/>
        <charset val="204"/>
      </rPr>
      <t>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№3</t>
    </r>
    <r>
      <rPr>
        <sz val="16"/>
        <rFont val="Times New Roman"/>
        <family val="1"/>
        <charset val="204"/>
      </rPr>
      <t xml:space="preserve"> Южноукраїнської територіальної громади в  м. Южноукраїнськ, Вознесенського району Миколаївської області. Додаткові роботи.</t>
    </r>
  </si>
  <si>
    <r>
      <t xml:space="preserve">Капітальний ремонт припливно-витяжної </t>
    </r>
    <r>
      <rPr>
        <sz val="16"/>
        <color rgb="FFFF0000"/>
        <rFont val="Times New Roman"/>
        <family val="1"/>
        <charset val="204"/>
      </rPr>
      <t xml:space="preserve">вентиляції </t>
    </r>
    <r>
      <rPr>
        <sz val="16"/>
        <rFont val="Times New Roman"/>
        <family val="1"/>
        <charset val="204"/>
      </rPr>
      <t>в найпростішому укритті</t>
    </r>
    <r>
      <rPr>
        <sz val="16"/>
        <color rgb="FFFF0000"/>
        <rFont val="Times New Roman"/>
        <family val="1"/>
        <charset val="204"/>
      </rPr>
      <t xml:space="preserve"> ліцею №2</t>
    </r>
    <r>
      <rPr>
        <sz val="16"/>
        <rFont val="Times New Roman"/>
        <family val="1"/>
        <charset val="204"/>
      </rPr>
      <t xml:space="preserve"> Южноукраїнської територіальної громади в  м. Южноукраїнськ, Вознесенського району Миколаївської області (додаткові роботи)</t>
    </r>
  </si>
  <si>
    <t>Оголошення робіт по об’єкту відбулось у грудні 2023 року, згідно Рішення ЮМР від 30.01.2024        №1569,  Договір №23-02/24 від 06.02.2024 на 2400,00 грн</t>
  </si>
  <si>
    <t>Договір №08/02/017/45-03/24 від 01.03.2024 року на суму 2000,00 грн.</t>
  </si>
  <si>
    <t>Незалежна оцінка майна, нежитлового приміщення №85, за адресою: Миколаївська область, Вознесенський район, м. Южноукраїнськ,вул. Європейська,23</t>
  </si>
  <si>
    <t>Поточний ремонт додаткових приміщень найпростішого укриття ліцею №1 ім. Захисників Вітчизни по бульвару Мрій,8 в м. Южноукраїнськ Вознесенський район Миколаївська область</t>
  </si>
  <si>
    <t>1518110 з.ф.</t>
  </si>
  <si>
    <t>ДК 021:2015: 45000000-7</t>
  </si>
  <si>
    <t>згідно Рішення ЮМР від 29.02.2024        №1620</t>
  </si>
  <si>
    <t>Договір №25/47-03-24 від 11.03.2024 на суму 798,72</t>
  </si>
  <si>
    <t>Залишок коштів 2006,14-798,72= 1207.42 грн.</t>
  </si>
  <si>
    <t>Оренда нерухомого майна (нежитлового приміщення №85) за адресою: вул. Європейська 23 м. Южноукраїнськ</t>
  </si>
  <si>
    <t>Розробка проектно-кошторисної документації та проведення експертизи "Реконструкція нежитлового приміщення №88 під житлову квартиру  за адресою: вул. Європейська, буд.6, м. Южноукраїнськ, Вознесенський район, Миколаївська область.</t>
  </si>
  <si>
    <t>Розробка проектно-кошторисної документації та проведення експертизи "Реконструкція нежитлового приміщення №87 під житлові квартири: №№87,98,99 та місця загального користування за адресою: вул. Європейська, буд.6, м. Южноукраїнськ, Вознесенський район, Миколаївська область.</t>
  </si>
  <si>
    <t>Розробка проектно-кошторисної документації та проведення експертизи "Реконструкція нежитлового приміщення №86 під житлові квартири: №№86,89,90,91,92,93,94,95,96,97 та місця загального користування за адресою: вул. Європейська, буд.6, м. Южноукраїнськ, Вознесенський район, Миколаївська область.</t>
  </si>
  <si>
    <t>всього виділено коштів - 1600000,00 грн.; Оголошення робіт по об’єкту відбулось у грудні 2023 року, згідно Рішення ЮМР від 30.01.2024        №1569, Договір №22-02/24 від 06.02.2024 на 13508,05 грн</t>
  </si>
  <si>
    <t>згідно Рішення ЮМР від 30.01.2024        №1569; відкориговано згідно листа УБРЮМР №163 від 14.03.2024 -5000,00 грн</t>
  </si>
  <si>
    <t>Додаткова угода №1 від 14.03.2024 до Договору №4/03-01/24 від 08.01.2024 на 59870,16 грн., всього сума договору = 67953,26 грн.</t>
  </si>
  <si>
    <t xml:space="preserve">згідно Рішення ЮМР від 30.01.2024        №1569; відкориговано згідно листа УБРЮМР №163 від 14.03.2024 +5000,00 грн. </t>
  </si>
  <si>
    <r>
      <t>Здійснення технічного нагляду по об’єкту: "Капітальний ремонт припливно-витяжної</t>
    </r>
    <r>
      <rPr>
        <sz val="16"/>
        <color rgb="FFFF0000"/>
        <rFont val="Times New Roman"/>
        <family val="1"/>
        <charset val="204"/>
      </rPr>
      <t xml:space="preserve"> 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№4</t>
    </r>
    <r>
      <rPr>
        <sz val="16"/>
        <rFont val="Times New Roman"/>
        <family val="1"/>
        <charset val="204"/>
      </rPr>
      <t xml:space="preserve">  Южноукраїнської територіальної громади в  м. Южноукраїнськ, Вознесенського району Миколаївської області. Додаткові роботи.</t>
    </r>
  </si>
  <si>
    <t>Здійснення авторського нагляду по об’єкту: "Капітальний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Вознесенського району Миколаївської області. Додаткові роботи</t>
  </si>
  <si>
    <r>
      <t xml:space="preserve">Здійснення технічного нагляду по об’єкту: Капітальний ремонт припливно-витяжної </t>
    </r>
    <r>
      <rPr>
        <sz val="16"/>
        <color rgb="FFFF0000"/>
        <rFont val="Times New Roman"/>
        <family val="1"/>
        <charset val="204"/>
      </rPr>
      <t>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№3</t>
    </r>
    <r>
      <rPr>
        <sz val="16"/>
        <rFont val="Times New Roman"/>
        <family val="1"/>
        <charset val="204"/>
      </rPr>
      <t xml:space="preserve"> Южноукраїнської територіальної громади в  м. Южноукраїнськ, Вознесенського району Миколаївської області. Додаткові роботи.</t>
    </r>
  </si>
  <si>
    <t>Здійснення авторського нагляду по об’єкту: 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Вознесенського району Миколаївської області. Додаткові роботи.</t>
  </si>
  <si>
    <r>
      <t xml:space="preserve">Розробка проектно-кошторисної документації, проведення експертизи по об’єкту: "Капітальний ремонт їдальні та харчоблоку Ліцею </t>
    </r>
    <r>
      <rPr>
        <sz val="16"/>
        <color rgb="FFFF0000"/>
        <rFont val="Times New Roman"/>
        <family val="1"/>
        <charset val="204"/>
      </rPr>
      <t xml:space="preserve">№1 імені Захисників Вітчизни  </t>
    </r>
    <r>
      <rPr>
        <sz val="16"/>
        <rFont val="Times New Roman"/>
        <family val="1"/>
        <charset val="204"/>
      </rPr>
      <t>по бульвару Мрій,8 у м.Южноукраїнськ Миколаївської області</t>
    </r>
  </si>
  <si>
    <r>
      <t xml:space="preserve">згідно Рішення ЮМР від 30.01.2024        №1569.  Закупівля здійснена відповідно до пункту 11 Особливостей                                         </t>
    </r>
    <r>
      <rPr>
        <b/>
        <sz val="16"/>
        <rFont val="Times New Roman"/>
        <family val="1"/>
        <charset val="204"/>
      </rPr>
      <t>Договір №49-03/24</t>
    </r>
    <r>
      <rPr>
        <sz val="16"/>
        <rFont val="Times New Roman"/>
        <family val="1"/>
        <charset val="204"/>
      </rPr>
      <t xml:space="preserve"> від 19.03.2024 року на суму 315000,00                                       Залишок коштів 320000-315000=5000,00</t>
    </r>
  </si>
  <si>
    <t>Рішення ЮМР №1666 від 28.03.2024 року</t>
  </si>
  <si>
    <t>Відновлювальні роботи в частині поточного ремонту покрівлі з влаштуванням блискавкозахисту будівлі Костянтинівської гімназії Южноукраїнської міської ради</t>
  </si>
  <si>
    <t xml:space="preserve">Рішення ЮМР №1666 від 28.03.2024 року </t>
  </si>
  <si>
    <t>Поточний ремонт відмостки навколо прибудови ліцею №1 імені Захисників Вітчизни по бульвару Мрій,8 в м. Южноукраїнську, Вознесенського району, Миколаївської області</t>
  </si>
  <si>
    <t>Поточний ремонт І поверху та санвузол ІІ поверху прибудови ліцею №1 імені Захисників Вітчизни по бульвару Мрій,8 в м. Южноукраїнську, Вознесенського району, Миколаївської області</t>
  </si>
  <si>
    <t>ДК 021:2015: 45260000-7</t>
  </si>
  <si>
    <t>ДК 021:2015: 45450000-6</t>
  </si>
  <si>
    <t>згідно Рішення ЮМР від 28.03.2024        №1666</t>
  </si>
  <si>
    <t>спрощена закупівля</t>
  </si>
  <si>
    <t>Згідно Рішення ЮМР від 28.03.2024 року №1666</t>
  </si>
  <si>
    <t>1511010 (с.ф.)</t>
  </si>
  <si>
    <t>Рішення сесії ЮМР від 28.03.2024 року №1666</t>
  </si>
  <si>
    <r>
      <t xml:space="preserve">2023 рік Виділено коштів МТГ-1 081 620,00 в т.ч.  на виконання робіт -1 042 000,00 технагляд - 12000,00, авторський нагляд - 2150,00, ПКД- 1,00 // Договір №16-02/24 від 01.02.2024 на 977 528,45 грн.   </t>
    </r>
    <r>
      <rPr>
        <sz val="16"/>
        <color rgb="FFFF0000"/>
        <rFont val="Times New Roman"/>
        <family val="1"/>
        <charset val="204"/>
      </rPr>
      <t xml:space="preserve"> Економія:1042000-977528,45=64471,55 грн.</t>
    </r>
  </si>
  <si>
    <r>
      <t xml:space="preserve">Договір №17-02/24 від 01.02.2024 на 11947,70 грн. </t>
    </r>
    <r>
      <rPr>
        <sz val="16"/>
        <color rgb="FFFF0000"/>
        <rFont val="Times New Roman"/>
        <family val="1"/>
        <charset val="204"/>
      </rPr>
      <t>Економія:12000-11947,70= 53,00</t>
    </r>
  </si>
  <si>
    <r>
      <t xml:space="preserve">Договір №18-02/24 від 05.02.2024 на 2136,00 грн. </t>
    </r>
    <r>
      <rPr>
        <sz val="16"/>
        <color rgb="FFFF0000"/>
        <rFont val="Times New Roman"/>
        <family val="1"/>
        <charset val="204"/>
      </rPr>
      <t>Економія:2150-2136=14,00</t>
    </r>
  </si>
  <si>
    <t>Договір №48-03/24 від 12.03.2024 року на суму 2787660,00 року розірваний 01.04.2024 року в зв’язку із відсутністю фінансування.</t>
  </si>
  <si>
    <t>Відсутнє фінансування, план скасовано</t>
  </si>
  <si>
    <t>Розробка проектно-кошторисної документації та проведення експертизи по об’єкту: "Капітальний ремонт. Влаштування пожежної сигналізації та системи голосового оповіщення про пожежу в приміщеннях Костянтинівської гімназії, смт. Костянтинівка, Вознесенського району Миколаївської області.</t>
  </si>
  <si>
    <t>Розробка проектно-кошторисної документації, проведення експертизи та  технічного обстеження по об’єкту: "Капітальний ремонт. Улаштування пандусу в ліцею №1 ім. Захисників Вітчизни по бульвару Мрій,8 м.Южноукраїнськ, Вознесенський район, Миколаївська область.</t>
  </si>
  <si>
    <r>
      <t xml:space="preserve">Договір №58-04/24 від 05.04.2024 року на суму 364776,00 грн. Економія 396150-364776= </t>
    </r>
    <r>
      <rPr>
        <sz val="16"/>
        <color rgb="FFFF0000"/>
        <rFont val="Times New Roman"/>
        <family val="1"/>
        <charset val="204"/>
      </rPr>
      <t>31374,00</t>
    </r>
  </si>
  <si>
    <r>
      <t>Договір №59-04/24 від08.04.2024 року  на суму  4448,16                          Економія коштів( 5000- 4448,16=</t>
    </r>
    <r>
      <rPr>
        <sz val="16"/>
        <color rgb="FFFF0000"/>
        <rFont val="Times New Roman"/>
        <family val="1"/>
        <charset val="204"/>
      </rPr>
      <t>551,84</t>
    </r>
    <r>
      <rPr>
        <sz val="16"/>
        <rFont val="Times New Roman"/>
        <family val="1"/>
        <charset val="204"/>
      </rPr>
      <t>)</t>
    </r>
  </si>
  <si>
    <r>
      <t>Договір №60-04/24 від 08.04.2024 року на суму 1165,00                                   Економія коштів( 1350- 1165=</t>
    </r>
    <r>
      <rPr>
        <sz val="16"/>
        <color rgb="FFFF0000"/>
        <rFont val="Times New Roman"/>
        <family val="1"/>
        <charset val="204"/>
      </rPr>
      <t>185,00</t>
    </r>
    <r>
      <rPr>
        <sz val="16"/>
        <rFont val="Times New Roman"/>
        <family val="1"/>
        <charset val="204"/>
      </rPr>
      <t>)</t>
    </r>
  </si>
  <si>
    <r>
      <t xml:space="preserve">Здійснення технічного нагляду на об’єкті: "Капітальний ремонт санітарних вузлів в найпростішому укритті </t>
    </r>
    <r>
      <rPr>
        <b/>
        <sz val="16"/>
        <rFont val="Times New Roman"/>
        <family val="1"/>
        <charset val="204"/>
      </rPr>
      <t xml:space="preserve">ліцею №3 </t>
    </r>
    <r>
      <rPr>
        <sz val="16"/>
        <rFont val="Times New Roman"/>
        <family val="1"/>
        <charset val="204"/>
      </rPr>
      <t>Южноукраїнської територіальної громади в м.Южноукраїнську Вознесенського району Миколаївської області"</t>
    </r>
  </si>
  <si>
    <r>
      <t>Здійснення авторського нагляду по об’єкту: "Капітальний ремонт санітарних вузлів в найпростішому укритті</t>
    </r>
    <r>
      <rPr>
        <b/>
        <sz val="16"/>
        <rFont val="Times New Roman"/>
        <family val="1"/>
        <charset val="204"/>
      </rPr>
      <t xml:space="preserve"> ліцею №3</t>
    </r>
    <r>
      <rPr>
        <sz val="16"/>
        <rFont val="Times New Roman"/>
        <family val="1"/>
        <charset val="204"/>
      </rPr>
      <t xml:space="preserve"> Южноукраїнської територіальної громади в м. Южноукраїнську Вознесенського району Миколаївської області"</t>
    </r>
  </si>
  <si>
    <t>Коригування проектно-кошторисної документації та проведення експертизи по об’єкту:"Капітальний ремонт у ліцеї №2 (заміна вікон) по бульвару Шкільному,3  м.Южноукраїнськ, Вознесенський район, Миколаївська область. Коригування."</t>
  </si>
  <si>
    <r>
      <t>Договір №62-04/24 від 08.04.2024 року на суму 4743,07                                   Економія коштів( 5510- 4743,07=</t>
    </r>
    <r>
      <rPr>
        <sz val="16"/>
        <color rgb="FFFF0000"/>
        <rFont val="Times New Roman"/>
        <family val="1"/>
        <charset val="204"/>
      </rPr>
      <t>766,93</t>
    </r>
    <r>
      <rPr>
        <sz val="16"/>
        <rFont val="Times New Roman"/>
        <family val="1"/>
        <charset val="204"/>
      </rPr>
      <t>)</t>
    </r>
  </si>
  <si>
    <r>
      <t>Договір №63-04/24 від 08.04.2024 року на суму 4743,07                                   Економія коштів( 1500- 1281=</t>
    </r>
    <r>
      <rPr>
        <sz val="16"/>
        <color rgb="FFFF0000"/>
        <rFont val="Times New Roman"/>
        <family val="1"/>
        <charset val="204"/>
      </rPr>
      <t>219,00</t>
    </r>
    <r>
      <rPr>
        <sz val="16"/>
        <rFont val="Times New Roman"/>
        <family val="1"/>
        <charset val="204"/>
      </rPr>
      <t>)</t>
    </r>
  </si>
  <si>
    <r>
      <t xml:space="preserve">Договір №61-04/24 від 08.04.2024 року на суму 387860,00                             Економія коштів(431690- 387860,00= </t>
    </r>
    <r>
      <rPr>
        <sz val="16"/>
        <color rgb="FFFF0000"/>
        <rFont val="Times New Roman"/>
        <family val="1"/>
        <charset val="204"/>
      </rPr>
      <t>43830,00)</t>
    </r>
  </si>
  <si>
    <t>ДК 021:2015 "71520000-9"</t>
  </si>
  <si>
    <r>
      <t>Договір №65-04/24 від 10.04.2024 року на суму 3677,38                                   Економія коштів( 4300- 3677,38=</t>
    </r>
    <r>
      <rPr>
        <sz val="16"/>
        <color rgb="FFFF0000"/>
        <rFont val="Times New Roman"/>
        <family val="1"/>
        <charset val="204"/>
      </rPr>
      <t>622,62</t>
    </r>
    <r>
      <rPr>
        <sz val="16"/>
        <rFont val="Times New Roman"/>
        <family val="1"/>
        <charset val="204"/>
      </rPr>
      <t>)</t>
    </r>
  </si>
  <si>
    <r>
      <t xml:space="preserve">Здійснення технічного нагляду на об’єкті: "Капітальний ремонт санітарних вузлів в найпростішому укритті </t>
    </r>
    <r>
      <rPr>
        <b/>
        <sz val="16"/>
        <rFont val="Times New Roman"/>
        <family val="1"/>
        <charset val="204"/>
      </rPr>
      <t xml:space="preserve">ліцею №1 </t>
    </r>
    <r>
      <rPr>
        <sz val="16"/>
        <rFont val="Times New Roman"/>
        <family val="1"/>
        <charset val="204"/>
      </rPr>
      <t>ім.Захисників Вітчизни Южноукраїнської ериторіальної громади в м. Южноукраїнську Вознесенського району Миколаївської області"</t>
    </r>
  </si>
  <si>
    <r>
      <t>Здійснення авторського нагляду по об’єкту: "Капітальний ремонт санітарних вузлів в найпростішому укритті</t>
    </r>
    <r>
      <rPr>
        <b/>
        <sz val="16"/>
        <rFont val="Times New Roman"/>
        <family val="1"/>
        <charset val="204"/>
      </rPr>
      <t xml:space="preserve"> ліцею №1</t>
    </r>
    <r>
      <rPr>
        <sz val="16"/>
        <rFont val="Times New Roman"/>
        <family val="1"/>
        <charset val="204"/>
      </rPr>
      <t xml:space="preserve"> ім.Захисників Вітчизни Южноукраїнської територіальної громади в м. Южноукраїнську Вознесенського району Миколаївської області"</t>
    </r>
  </si>
  <si>
    <r>
      <t xml:space="preserve">Договір №66-04/24 від 10.04.2024 року на суму 1165,00                                   Економія коштів( 1350- 1165,00= </t>
    </r>
    <r>
      <rPr>
        <sz val="16"/>
        <color rgb="FFFF0000"/>
        <rFont val="Times New Roman"/>
        <family val="1"/>
        <charset val="204"/>
      </rPr>
      <t>185,00)</t>
    </r>
  </si>
  <si>
    <r>
      <t xml:space="preserve">Договір №64-04/24 від 10.04.2024 року на суму 301420,00                                   Економія коштів( 334550- 301420 = </t>
    </r>
    <r>
      <rPr>
        <sz val="16"/>
        <color rgb="FFFF0000"/>
        <rFont val="Times New Roman"/>
        <family val="1"/>
        <charset val="204"/>
      </rPr>
      <t>33130,00</t>
    </r>
    <r>
      <rPr>
        <sz val="16"/>
        <rFont val="Times New Roman"/>
        <family val="1"/>
        <charset val="204"/>
      </rPr>
      <t>)</t>
    </r>
  </si>
  <si>
    <t>Залишок коштів в сумі - 10007,74- 5998,32= 4009,42 грн</t>
  </si>
  <si>
    <t>Додаткова угода №2 від 23.04.2024 до Договору №4/03-01/24 від 08.01.2024 на 5998,32 грн., всього сума договору = 73951,58 грн.</t>
  </si>
  <si>
    <r>
      <t xml:space="preserve">Згідно Рішення ЮМР від 28.03.2024 року №1666.                                             </t>
    </r>
    <r>
      <rPr>
        <b/>
        <sz val="16"/>
        <rFont val="Times New Roman"/>
        <family val="1"/>
        <charset val="204"/>
      </rPr>
      <t xml:space="preserve">Договір №70-04/24 </t>
    </r>
    <r>
      <rPr>
        <sz val="16"/>
        <rFont val="Times New Roman"/>
        <family val="1"/>
        <charset val="204"/>
      </rPr>
      <t>від 29.04.2024 року на суму 100000,00 грн.</t>
    </r>
  </si>
  <si>
    <r>
      <t xml:space="preserve">Згідно Рішення ЮМР від 28.03.2024 року №1666                                              </t>
    </r>
    <r>
      <rPr>
        <b/>
        <sz val="16"/>
        <rFont val="Times New Roman"/>
        <family val="1"/>
        <charset val="204"/>
      </rPr>
      <t>Договір №71-04/24</t>
    </r>
    <r>
      <rPr>
        <sz val="16"/>
        <rFont val="Times New Roman"/>
        <family val="1"/>
        <charset val="204"/>
      </rPr>
      <t xml:space="preserve"> від 29.04.2024 року на суму 90320,04 грн.                          Економія 95920-90320,04= 5599,96</t>
    </r>
  </si>
  <si>
    <r>
      <t xml:space="preserve">згідно Рішення ЮМР від 30.01.2024        №1569                                                     </t>
    </r>
    <r>
      <rPr>
        <b/>
        <sz val="16"/>
        <rFont val="Times New Roman"/>
        <family val="1"/>
        <charset val="204"/>
      </rPr>
      <t xml:space="preserve">Договір № 72-04/24 </t>
    </r>
    <r>
      <rPr>
        <sz val="16"/>
        <rFont val="Times New Roman"/>
        <family val="1"/>
        <charset val="204"/>
      </rPr>
      <t>від 29.04.2024 на суму 210 504,65 грн.                            Економія 450000- 210504,65=239495,35</t>
    </r>
  </si>
  <si>
    <t xml:space="preserve">Розробка проектно-кошторисної документації  та проведення експертизи, інженерно-геодезичних та інженерно-геологічних вишукувань по об’єкту: "Нове будівництво споруди подвійного призначення із захисними властивостями сховища комунального некомерційного закладу "Южноукраїнська міська багатопрофільна лікарня" за адресою : вулиця Миру,3  м.Южноукраїнськ Вознесенського району Миколаївської області"  </t>
  </si>
  <si>
    <t>Нове будівництво споруди подвійного призначення із захисними властивостями сховища комунального некомерційного закладу "Южноукраїнська міська багатопрофільна лікарня" за адресою : вулиця Миру,3  м.Южноукраїнськ Вознесенського району Миколаївської області".</t>
  </si>
  <si>
    <r>
      <rPr>
        <b/>
        <sz val="16"/>
        <rFont val="Times New Roman"/>
        <family val="1"/>
      </rPr>
      <t xml:space="preserve">Очікувана вартість:   990425,00   </t>
    </r>
    <r>
      <rPr>
        <sz val="16"/>
        <rFont val="Times New Roman"/>
        <family val="1"/>
      </rPr>
      <t xml:space="preserve">                        95%  - 940903,75 грн.(кошти ОТГ)                5%   -   49521,25 грн.   (кошти управителя/ОСББ) </t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</si>
  <si>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 xml:space="preserve">Очікуваєма вартість:   853375,00 </t>
    </r>
    <r>
      <rPr>
        <sz val="16"/>
        <rFont val="Times New Roman"/>
        <family val="1"/>
      </rPr>
      <t xml:space="preserve">                                                    95%  - 810706,25 грн.(кошти ОТГ)                5%   -  42668,75 грн.   (кошти управителя/ОСББ) </t>
    </r>
  </si>
  <si>
    <r>
      <t>Нове будівництво споруди подвійного призначення із захисними властивостями сховища ліцею №4 за адресою:</t>
    </r>
    <r>
      <rPr>
        <sz val="16"/>
        <color rgb="FFFF0000"/>
        <rFont val="Times New Roman"/>
        <family val="1"/>
        <charset val="204"/>
      </rPr>
      <t xml:space="preserve"> проспект </t>
    </r>
    <r>
      <rPr>
        <sz val="16"/>
        <rFont val="Times New Roman"/>
        <family val="1"/>
        <charset val="204"/>
      </rPr>
      <t>Незалежності,</t>
    </r>
    <r>
      <rPr>
        <sz val="16"/>
        <color rgb="FFFF0000"/>
        <rFont val="Times New Roman"/>
        <family val="1"/>
        <charset val="204"/>
      </rPr>
      <t xml:space="preserve">16 </t>
    </r>
    <r>
      <rPr>
        <sz val="16"/>
        <rFont val="Times New Roman"/>
        <family val="1"/>
        <charset val="204"/>
      </rPr>
      <t xml:space="preserve"> м.Южноукраїнськ Вознесенського району Миколаївської області" </t>
    </r>
  </si>
  <si>
    <r>
      <t>Розробка проектно-кошторисної документації  та проведення експертизи по об’єкту: "Нове будівництво споруди подвійного призначення із захисними властивостями сховища ліцею №4 за адресою:</t>
    </r>
    <r>
      <rPr>
        <sz val="16"/>
        <color rgb="FFFF0000"/>
        <rFont val="Times New Roman"/>
        <family val="1"/>
        <charset val="204"/>
      </rPr>
      <t xml:space="preserve"> проспект </t>
    </r>
    <r>
      <rPr>
        <sz val="16"/>
        <rFont val="Times New Roman"/>
        <family val="1"/>
        <charset val="204"/>
      </rPr>
      <t>Незалежності,</t>
    </r>
    <r>
      <rPr>
        <sz val="16"/>
        <color rgb="FFFF0000"/>
        <rFont val="Times New Roman"/>
        <family val="1"/>
        <charset val="204"/>
      </rPr>
      <t>16</t>
    </r>
    <r>
      <rPr>
        <sz val="16"/>
        <rFont val="Times New Roman"/>
        <family val="1"/>
        <charset val="204"/>
      </rPr>
      <t xml:space="preserve">  м.Южноукраїнськ Вознесенського району Миколаївської області" </t>
    </r>
  </si>
  <si>
    <t>залишок коштів - 11300,00 (було 21300,00</t>
  </si>
  <si>
    <t>Договір № 74-05/24 від 01.05.2024 на суму 10000,00 грн.</t>
  </si>
  <si>
    <t>Поточний ремонт та обслуговування комп’ютерної та організаційної техніки</t>
  </si>
  <si>
    <r>
      <t xml:space="preserve">згідно Рішення ЮМР від 30.01.2024        №1569                                                       </t>
    </r>
    <r>
      <rPr>
        <b/>
        <sz val="16"/>
        <rFont val="Times New Roman"/>
        <family val="1"/>
        <charset val="204"/>
      </rPr>
      <t xml:space="preserve">Договір №57-04/24 </t>
    </r>
    <r>
      <rPr>
        <sz val="16"/>
        <rFont val="Times New Roman"/>
        <family val="1"/>
        <charset val="204"/>
      </rPr>
      <t>від 04.04.2024 року на суму 750000,00 грн.</t>
    </r>
  </si>
  <si>
    <r>
      <t xml:space="preserve">згідно Рішення ЮМР від 30.01.2024        №1569                                                    </t>
    </r>
    <r>
      <rPr>
        <b/>
        <sz val="16"/>
        <rFont val="Times New Roman"/>
        <family val="1"/>
        <charset val="204"/>
      </rPr>
      <t>Договір №56-04/24</t>
    </r>
    <r>
      <rPr>
        <sz val="16"/>
        <rFont val="Times New Roman"/>
        <family val="1"/>
        <charset val="204"/>
      </rPr>
      <t xml:space="preserve"> від 04.04.2024 року на суму 725000,00 грн.</t>
    </r>
  </si>
  <si>
    <r>
      <t xml:space="preserve">згідно Рішення ЮМР від 30.01.2024        №1569                                                      </t>
    </r>
    <r>
      <rPr>
        <b/>
        <sz val="16"/>
        <rFont val="Times New Roman"/>
        <family val="1"/>
        <charset val="204"/>
      </rPr>
      <t xml:space="preserve">Договір №73-05/24 </t>
    </r>
    <r>
      <rPr>
        <sz val="16"/>
        <rFont val="Times New Roman"/>
        <family val="1"/>
        <charset val="204"/>
      </rPr>
      <t>від 01.05.2024 на суму 1200000,00 грн.</t>
    </r>
  </si>
  <si>
    <t>кошти субвенції з державного бюджету місцевим бюджетам на реалізацію проектів у рамках  Програми з відновлення України між місцевими бюджетами на співфінансування робіт</t>
  </si>
  <si>
    <t>1517381 (с.ф.)</t>
  </si>
  <si>
    <t>Коригування проектно-кошторисної документації та проходження експертизи по об’єкту: "Капітальний ремонт технологічного обладнання в КНС-3 за адресою: вулиця Миру,2а м. Южноукраїнську Миколаївська область.Коригування"</t>
  </si>
  <si>
    <t xml:space="preserve">згідно Рішення ЮМР від 23.05.2024        №1749     </t>
  </si>
  <si>
    <t xml:space="preserve"> "Капітальний ремонт їдальні та харчоблоку Ліцею №3 по бульвару Квітковий,5 у м.Южноукраїнськ Миколаївської області</t>
  </si>
  <si>
    <t xml:space="preserve">згідно Рішення ЮМР від 23.05.2024        №1749. </t>
  </si>
  <si>
    <t xml:space="preserve"> "Капітальний ремонт їдальні та харчоблоку Ліцею №2 по бульвару Шкільний,3 у м.Южноукраїнську Миколаївської області</t>
  </si>
  <si>
    <t>Знято кошти в сумі 1400000,00 рішенням сесії від 23.05.2024 №1749</t>
  </si>
  <si>
    <r>
      <t>Капітальний ремонт  ліфтів в житловому будинку за адресою:</t>
    </r>
    <r>
      <rPr>
        <sz val="16"/>
        <color rgb="FFFF0000"/>
        <rFont val="Times New Roman"/>
        <family val="1"/>
        <charset val="204"/>
      </rPr>
      <t xml:space="preserve"> вул. Європейська, 26  </t>
    </r>
    <r>
      <rPr>
        <sz val="16"/>
        <rFont val="Times New Roman"/>
        <family val="1"/>
      </rPr>
      <t>(п. 1) у м. Южноукраїнську Миколаївської області , (на умовах співфінансування 95% на 5%)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</si>
  <si>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пр.Соборності ,8 </t>
    </r>
    <r>
      <rPr>
        <sz val="16"/>
        <rFont val="Times New Roman"/>
        <family val="1"/>
      </rPr>
      <t xml:space="preserve">(п. 1,2)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</si>
  <si>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вул. Набережна Енергетиків, 29  </t>
    </r>
    <r>
      <rPr>
        <sz val="16"/>
        <rFont val="Times New Roman"/>
        <family val="1"/>
      </rPr>
      <t xml:space="preserve">(п. 1,2) 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</si>
  <si>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вул. Європейська,6 </t>
    </r>
    <r>
      <rPr>
        <sz val="16"/>
        <rFont val="Times New Roman"/>
        <family val="1"/>
      </rPr>
      <t xml:space="preserve">(п.2) 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</si>
  <si>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вул. Європейська,42 </t>
    </r>
    <r>
      <rPr>
        <sz val="16"/>
        <rFont val="Times New Roman"/>
        <family val="1"/>
      </rPr>
      <t xml:space="preserve">  (п. 8 ) м. Южноукраїнськ Миколаївської області </t>
    </r>
  </si>
  <si>
    <r>
      <t>Капітальний ремонт  ліфтів в житловому будинку, за адресою:</t>
    </r>
    <r>
      <rPr>
        <sz val="16"/>
        <color rgb="FFFF0000"/>
        <rFont val="Times New Roman"/>
        <family val="1"/>
        <charset val="204"/>
      </rPr>
      <t xml:space="preserve"> вул. Європейська, 17 </t>
    </r>
    <r>
      <rPr>
        <sz val="16"/>
        <rFont val="Times New Roman"/>
        <family val="1"/>
      </rPr>
      <t xml:space="preserve"> (п.1,2,3 ) у м. Южноукраїнську Миколаївської області </t>
    </r>
  </si>
  <si>
    <r>
      <t xml:space="preserve">Здійснення технагляду на об’єкті: "Капітальний ремонт  ліфтів в житловому будинку, за адресою: </t>
    </r>
    <r>
      <rPr>
        <sz val="16"/>
        <color rgb="FFFF0000"/>
        <rFont val="Times New Roman"/>
        <family val="1"/>
        <charset val="204"/>
      </rPr>
      <t>вул. Європейська, 17</t>
    </r>
    <r>
      <rPr>
        <sz val="16"/>
        <rFont val="Times New Roman"/>
        <family val="1"/>
      </rPr>
      <t xml:space="preserve">  (п.1,2,3 ) у м. Южноукраїнську Миколаївської області "</t>
    </r>
  </si>
  <si>
    <r>
      <t xml:space="preserve">Капітальний ремонт  ліфтів в житловому будинку за адресою: </t>
    </r>
    <r>
      <rPr>
        <sz val="16"/>
        <color rgb="FFFF0000"/>
        <rFont val="Times New Roman"/>
        <family val="1"/>
        <charset val="204"/>
      </rPr>
      <t xml:space="preserve">проспект Незалежності, 33-А </t>
    </r>
    <r>
      <rPr>
        <sz val="16"/>
        <rFont val="Times New Roman"/>
        <family val="1"/>
      </rPr>
      <t xml:space="preserve"> (п. 1) у м. Южноукраїнську Миколаївської області, (на умовах співфінансування 95% на 5%)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</si>
  <si>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б-р. Мрій, 2  </t>
    </r>
    <r>
      <rPr>
        <sz val="16"/>
        <rFont val="Times New Roman"/>
        <family val="1"/>
      </rPr>
      <t xml:space="preserve">(п. 1,2)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</si>
  <si>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вул. Європейська, 15 </t>
    </r>
    <r>
      <rPr>
        <sz val="16"/>
        <rFont val="Times New Roman"/>
        <family val="1"/>
      </rPr>
      <t xml:space="preserve"> (п.1,2,3,4,5,6 ) м. Южноукраїнськ Миколаївської області </t>
    </r>
  </si>
  <si>
    <r>
      <t>Капітальний ремонт  ліфтів в житловому будинку за адресою</t>
    </r>
    <r>
      <rPr>
        <sz val="16"/>
        <color rgb="FFFF0000"/>
        <rFont val="Times New Roman"/>
        <family val="1"/>
        <charset val="204"/>
      </rPr>
      <t>:вул. Миру, 2 / вул. Набережна енергетиків,3</t>
    </r>
    <r>
      <rPr>
        <sz val="16"/>
        <rFont val="Times New Roman"/>
        <family val="1"/>
      </rPr>
      <t xml:space="preserve"> (п. 1,2,3) у м. Южноукраїнську Миколаївської області </t>
    </r>
  </si>
  <si>
    <r>
      <t>Капітальний ремонт  ліфтів в житловому будинку, за адресою:</t>
    </r>
    <r>
      <rPr>
        <sz val="16"/>
        <color rgb="FFFF0000"/>
        <rFont val="Times New Roman"/>
        <family val="1"/>
        <charset val="204"/>
      </rPr>
      <t xml:space="preserve"> вул. Молодіжна, 7А</t>
    </r>
    <r>
      <rPr>
        <sz val="16"/>
        <rFont val="Times New Roman"/>
        <family val="1"/>
      </rPr>
      <t xml:space="preserve">  (п. 1,2 ) м. Южноукраїнськ Миколаївської області , (на умовах співфінансування 95% на 5%)</t>
    </r>
  </si>
  <si>
    <r>
      <t xml:space="preserve">Капітальний ремонт  ліфтів в житловому будинку за адресою: </t>
    </r>
    <r>
      <rPr>
        <sz val="16"/>
        <color rgb="FFFF0000"/>
        <rFont val="Times New Roman"/>
        <family val="1"/>
        <charset val="204"/>
      </rPr>
      <t>вул. Набережна Енергетиків, 49</t>
    </r>
    <r>
      <rPr>
        <sz val="16"/>
        <rFont val="Times New Roman"/>
        <family val="1"/>
      </rPr>
      <t xml:space="preserve">  (пас.п. 1,2, груз.п.1,2 ) у м. Южноукраїнську Миколаївської області ,(на умовах співфінансування 95% на 5%)</t>
    </r>
  </si>
  <si>
    <r>
      <rPr>
        <b/>
        <sz val="16"/>
        <rFont val="Times New Roman"/>
        <family val="1"/>
        <charset val="204"/>
      </rPr>
      <t xml:space="preserve">Очікуваєма вартість:   600000,00   </t>
    </r>
    <r>
      <rPr>
        <sz val="16"/>
        <rFont val="Times New Roman"/>
        <family val="1"/>
        <charset val="204"/>
      </rPr>
      <t xml:space="preserve">                        95%  - 570000,00 грн.(кошти ОТГ)                5%   -   30000,00 грн. </t>
    </r>
    <r>
      <rPr>
        <sz val="16"/>
        <rFont val="Times New Roman"/>
        <family val="1"/>
      </rPr>
      <t xml:space="preserve">  (кошти управителя/ОСББ).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</si>
  <si>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б-р. Шкільний, 1 </t>
    </r>
    <r>
      <rPr>
        <sz val="16"/>
        <rFont val="Times New Roman"/>
        <family val="1"/>
      </rPr>
      <t xml:space="preserve"> (п. 1,2 ) 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</si>
  <si>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пр. Незалежності, 26 </t>
    </r>
    <r>
      <rPr>
        <sz val="16"/>
        <rFont val="Times New Roman"/>
        <family val="1"/>
      </rPr>
      <t xml:space="preserve"> (п. 1,2,3,4 ) 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</si>
  <si>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вул. Енергобудівників,3 </t>
    </r>
    <r>
      <rPr>
        <sz val="16"/>
        <rFont val="Times New Roman"/>
        <family val="1"/>
      </rPr>
      <t xml:space="preserve"> (п. 1,2,3,4,5 ) м. Южноукраїнськ Миколаївської області </t>
    </r>
  </si>
  <si>
    <r>
      <rPr>
        <b/>
        <sz val="16"/>
        <rFont val="Times New Roman"/>
        <family val="1"/>
        <charset val="204"/>
      </rPr>
      <t xml:space="preserve">Очікуваєма вартість:   600 000,00   </t>
    </r>
    <r>
      <rPr>
        <sz val="16"/>
        <rFont val="Times New Roman"/>
        <family val="1"/>
        <charset val="204"/>
      </rPr>
      <t xml:space="preserve">                        95%  - 570000,00 грн.(кошти ОТГ)                5%   -   30000,00 грн.   </t>
    </r>
    <r>
      <rPr>
        <sz val="16"/>
        <rFont val="Times New Roman"/>
        <family val="1"/>
      </rPr>
      <t xml:space="preserve">(кошти управителя/ОСББ).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</si>
  <si>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пр.Незалежності, 31  </t>
    </r>
    <r>
      <rPr>
        <sz val="16"/>
        <rFont val="Times New Roman"/>
        <family val="1"/>
      </rPr>
      <t xml:space="preserve">(п. 1. 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</si>
  <si>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>бульвар Шевченко, 6</t>
    </r>
    <r>
      <rPr>
        <sz val="16"/>
        <rFont val="Times New Roman"/>
        <family val="1"/>
      </rPr>
      <t xml:space="preserve">  (п. 3 )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</si>
  <si>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>пр. Соборності,7</t>
    </r>
    <r>
      <rPr>
        <sz val="16"/>
        <rFont val="Times New Roman"/>
        <family val="1"/>
      </rPr>
      <t xml:space="preserve">  (п.4, 6 )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</si>
  <si>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пр. Соборності,3  </t>
    </r>
    <r>
      <rPr>
        <sz val="16"/>
        <rFont val="Times New Roman"/>
        <family val="1"/>
      </rPr>
      <t xml:space="preserve">(п.1,2,3 ) м. Южноукраїнськ Миколаївської області </t>
    </r>
  </si>
  <si>
    <t>Знято кошти в сумі 600000,00 рішенням сесії від 23.05.2024 №1749</t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</si>
  <si>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б-р. Квітковий, 8  </t>
    </r>
    <r>
      <rPr>
        <sz val="16"/>
        <rFont val="Times New Roman"/>
        <family val="1"/>
      </rPr>
      <t xml:space="preserve">(п. 1,2 )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</si>
  <si>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>б-р. Шевченко, 2</t>
    </r>
    <r>
      <rPr>
        <sz val="16"/>
        <rFont val="Times New Roman"/>
        <family val="1"/>
      </rPr>
      <t xml:space="preserve">  (п. 1,пас., груз.)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</si>
  <si>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 за адресою: </t>
    </r>
    <r>
      <rPr>
        <sz val="16"/>
        <color rgb="FFFF0000"/>
        <rFont val="Times New Roman"/>
        <family val="1"/>
        <charset val="204"/>
      </rPr>
      <t xml:space="preserve">вул. Європейська, 33Б  </t>
    </r>
    <r>
      <rPr>
        <sz val="16"/>
        <rFont val="Times New Roman"/>
        <family val="1"/>
      </rPr>
      <t xml:space="preserve">(п. 1 ) у м. Южноукраїнську Миколаївської області </t>
    </r>
  </si>
  <si>
    <r>
      <t xml:space="preserve">Капітальний ремонт  ліфтів в житловому будинку (на умовах співфінансування 95% на 5%) за адресою: </t>
    </r>
    <r>
      <rPr>
        <sz val="16"/>
        <color rgb="FFFF0000"/>
        <rFont val="Times New Roman"/>
        <family val="1"/>
        <charset val="204"/>
      </rPr>
      <t>вул. Європейська, 52</t>
    </r>
    <r>
      <rPr>
        <sz val="16"/>
        <rFont val="Times New Roman"/>
        <family val="1"/>
      </rPr>
      <t xml:space="preserve">  (п. 1,2 ) у м. Южноукраїнську Миколаївської області </t>
    </r>
  </si>
  <si>
    <r>
      <t xml:space="preserve">Капітальний ремонт  ліфтів в житловому будинку (на умовах співфінансування 95% на 5%) за адресою: </t>
    </r>
    <r>
      <rPr>
        <sz val="16"/>
        <color rgb="FFFF0000"/>
        <rFont val="Times New Roman"/>
        <family val="1"/>
        <charset val="204"/>
      </rPr>
      <t>вул. Європейська, 56</t>
    </r>
    <r>
      <rPr>
        <sz val="16"/>
        <rFont val="Times New Roman"/>
        <family val="1"/>
      </rPr>
      <t xml:space="preserve">  (п. 1,2 ) у м. Южноукраїнську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</si>
  <si>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б-р. Шевченко,5 (п.1,2,3,4) /пр. Незалежності,14 (п.5,6,7,8) </t>
    </r>
    <r>
      <rPr>
        <sz val="16"/>
        <rFont val="Times New Roman"/>
        <family val="1"/>
      </rPr>
      <t xml:space="preserve">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</si>
  <si>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</t>
    </r>
    <r>
      <rPr>
        <sz val="16"/>
        <color rgb="FFFF0000"/>
        <rFont val="Times New Roman"/>
        <family val="1"/>
        <charset val="204"/>
      </rPr>
      <t xml:space="preserve">за адресою: вул. Енергобудівників,17 (п.1,2)/вул. Європейська,50 (п.3) </t>
    </r>
    <r>
      <rPr>
        <sz val="16"/>
        <rFont val="Times New Roman"/>
        <family val="1"/>
      </rPr>
      <t xml:space="preserve">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</si>
  <si>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вул. Енергобудівників,13</t>
    </r>
    <r>
      <rPr>
        <sz val="16"/>
        <rFont val="Times New Roman"/>
        <family val="1"/>
      </rPr>
      <t xml:space="preserve"> (п.1,2) м. Южноукраїнськ Миколаївської області </t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</si>
  <si>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 xml:space="preserve">Очікувана вартість:   380000,00   </t>
    </r>
    <r>
      <rPr>
        <sz val="16"/>
        <rFont val="Times New Roman"/>
        <family val="1"/>
      </rPr>
      <t xml:space="preserve">                        95%  - 361000,00 грн.(кошти ОТГ)                5%   -   19000,00 грн.   (кошти управителя/ОСББ) </t>
    </r>
  </si>
  <si>
    <r>
      <rPr>
        <b/>
        <sz val="16"/>
        <rFont val="Times New Roman"/>
        <family val="1"/>
      </rPr>
      <t xml:space="preserve">Договір №76-05/24 від 24.05.2024 року на суму 255261,00 грн. </t>
    </r>
    <r>
      <rPr>
        <sz val="16"/>
        <rFont val="Times New Roman"/>
        <family val="1"/>
        <charset val="204"/>
      </rPr>
      <t xml:space="preserve">Кошти ОТГ 95% - 242947,95, кошти ОСББ 5% - 12763,05 грн. </t>
    </r>
    <r>
      <rPr>
        <sz val="16"/>
        <color rgb="FFFF0000"/>
        <rFont val="Times New Roman"/>
        <family val="1"/>
        <charset val="204"/>
      </rPr>
      <t>Економія 263805,60-242497,95=21307,65</t>
    </r>
  </si>
  <si>
    <r>
      <t xml:space="preserve">Виділено кошти в сумі </t>
    </r>
    <r>
      <rPr>
        <sz val="16"/>
        <color theme="4" tint="-0.249977111117893"/>
        <rFont val="Times New Roman"/>
        <family val="1"/>
        <charset val="204"/>
      </rPr>
      <t xml:space="preserve">400000,00 </t>
    </r>
    <r>
      <rPr>
        <sz val="16"/>
        <color indexed="8"/>
        <rFont val="Times New Roman"/>
        <family val="1"/>
        <charset val="204"/>
      </rPr>
      <t xml:space="preserve">грн на Закупівлю за виключенням пп.8 п.13 Особливостей, яка відбулася в грудні </t>
    </r>
    <r>
      <rPr>
        <sz val="16"/>
        <color theme="4" tint="-0.249977111117893"/>
        <rFont val="Times New Roman"/>
        <family val="1"/>
        <charset val="204"/>
      </rPr>
      <t>2023</t>
    </r>
    <r>
      <rPr>
        <sz val="16"/>
        <color indexed="8"/>
        <rFont val="Times New Roman"/>
        <family val="1"/>
        <charset val="204"/>
      </rPr>
      <t xml:space="preserve"> року                                   </t>
    </r>
    <r>
      <rPr>
        <b/>
        <sz val="16"/>
        <color indexed="8"/>
        <rFont val="Times New Roman"/>
        <family val="1"/>
        <charset val="204"/>
      </rPr>
      <t xml:space="preserve">Договір №139-12/23 від 20.12.2023 року на суму </t>
    </r>
    <r>
      <rPr>
        <b/>
        <sz val="16"/>
        <rFont val="Times New Roman"/>
        <family val="1"/>
        <charset val="204"/>
      </rPr>
      <t xml:space="preserve"> 428245,93 грн.</t>
    </r>
    <r>
      <rPr>
        <b/>
        <sz val="16"/>
        <color rgb="FFFF0000"/>
        <rFont val="Times New Roman"/>
        <family val="1"/>
        <charset val="204"/>
      </rPr>
      <t xml:space="preserve">  </t>
    </r>
    <r>
      <rPr>
        <sz val="16"/>
        <color rgb="FFFF0000"/>
        <rFont val="Times New Roman"/>
        <family val="1"/>
        <charset val="204"/>
      </rPr>
      <t xml:space="preserve">    </t>
    </r>
    <r>
      <rPr>
        <sz val="16"/>
        <color indexed="8"/>
        <rFont val="Times New Roman"/>
        <family val="1"/>
        <charset val="204"/>
      </rPr>
      <t xml:space="preserve">      90% кошти м/б - </t>
    </r>
    <r>
      <rPr>
        <sz val="16"/>
        <color theme="4" tint="-0.249977111117893"/>
        <rFont val="Times New Roman"/>
        <family val="1"/>
        <charset val="204"/>
      </rPr>
      <t xml:space="preserve">385421,34 грн,   </t>
    </r>
    <r>
      <rPr>
        <sz val="16"/>
        <color rgb="FF00B0F0"/>
        <rFont val="Times New Roman"/>
        <family val="1"/>
        <charset val="204"/>
      </rPr>
      <t xml:space="preserve"> </t>
    </r>
    <r>
      <rPr>
        <sz val="16"/>
        <color indexed="8"/>
        <rFont val="Times New Roman"/>
        <family val="1"/>
        <charset val="204"/>
      </rPr>
      <t xml:space="preserve">            10% кошти ОСББ -42824,59 грн. Технагляд -</t>
    </r>
    <r>
      <rPr>
        <sz val="16"/>
        <color theme="4" tint="-0.249977111117893"/>
        <rFont val="Times New Roman"/>
        <family val="1"/>
        <charset val="204"/>
      </rPr>
      <t>5165,00,</t>
    </r>
    <r>
      <rPr>
        <sz val="16"/>
        <color indexed="8"/>
        <rFont val="Times New Roman"/>
        <family val="1"/>
        <charset val="204"/>
      </rPr>
      <t xml:space="preserve"> авторський нагляд- </t>
    </r>
    <r>
      <rPr>
        <sz val="16"/>
        <color theme="4" tint="-0.249977111117893"/>
        <rFont val="Times New Roman"/>
        <family val="1"/>
        <charset val="204"/>
      </rPr>
      <t>3375,00</t>
    </r>
    <r>
      <rPr>
        <sz val="16"/>
        <color indexed="8"/>
        <rFont val="Times New Roman"/>
        <family val="1"/>
        <charset val="204"/>
      </rPr>
      <t xml:space="preserve"> грн. </t>
    </r>
    <r>
      <rPr>
        <sz val="16"/>
        <color rgb="FFFF0000"/>
        <rFont val="Times New Roman"/>
        <family val="1"/>
        <charset val="204"/>
      </rPr>
      <t>Залишок коштів 6038,39</t>
    </r>
  </si>
  <si>
    <t>Реконструкція нежитлового приміщення №86 під житлові квартири: №№86,89,90,91,92,93,94,95,96,97 та місця загального користування за адресою: вул. Європейська, буд.6, м. Южноукраїнськ, Вознесенський район, Миколаївська область.</t>
  </si>
  <si>
    <t>Реконструкція нежитлового приміщення №87 під житлові квартири: №№87,98,99 та місця загального користування за адресою: вул. Європейська, буд.6, м. Южноукраїнськ, Вознесенський район, Миколаївська область.</t>
  </si>
  <si>
    <t>Виділені кошти в сумі 535129,00 грн. рішенням сесії від 23.05.2024 №1749</t>
  </si>
  <si>
    <t>Виділені кошти в сумі 249685,00 грн. рішенням сесії від 23.05.2024 №1749</t>
  </si>
  <si>
    <t>Реконструкція нежитлового приміщення №88 під житлову квартиру  за адресою: вул. Європейська, буд.6, м. Южноукраїнськ, Вознесенський район, Миколаївська область.</t>
  </si>
  <si>
    <t>Виділені кошти в сумі 64188,00 грн. рішенням сесії від 23.05.2024 №1749</t>
  </si>
  <si>
    <t>1517310 з.ф.</t>
  </si>
  <si>
    <t>Знято кошти в сумі 150000,00 (370000-150000=220000,00) протокол від 12.03.2024 №77. Рішенням сесії ЮМР  добавлені кошти в сумі 150000,00  Знято кошти в сумі 3250, лист №323 від 15.05.24(Було 370000 -3250= 366750,00) за видачу технічних умов"</t>
  </si>
  <si>
    <t>Розробка проектно-кошторисної документації, проведення експертизи, виконання інженерно-геодезичних та інженерно-геологічних вишукувань по об’єкту: "Водопостачання с. Бузьке Вознесенського району Миколаївської області. Нове будівництво водопроводу від Гідрокомплексу та вуличної мережі господарсько-питного водопроводу."</t>
  </si>
  <si>
    <t>Рішення сесії ЮМР від 23.05.2024 року №1749</t>
  </si>
  <si>
    <t xml:space="preserve"> Надання технічних умов на приєднання до системи водопостачання с. Бузьке Вознесенського району Миколаївської області для розробки проектно-кошторисної документації на об’єкт:  "Водопостачання с. Бузьке Вознесенського району Миколаївської області. Нове будівництво водопроводу від Гідрокомплексу та вуличної мережі господарсько-питного водопроводу."</t>
  </si>
  <si>
    <t>1516030 с.ф.</t>
  </si>
  <si>
    <t>1516030 з.ф.</t>
  </si>
  <si>
    <t>Рішення сесії ЮМР від 23.05.2024 №1749</t>
  </si>
  <si>
    <t>Коригування проектно-кошторисної документації та проходження експертизи по об’єкту: "Капітальний ремонт. Влаштування освітлення  вулиці Бондаренко с. Бузьке Вознесенського району  Миколаївської області".Коригування</t>
  </si>
  <si>
    <t>Коригування проектно-кошторисної документації та проходження експертизи по об’єкту: "Капітальний ремонт. Влаштування освітлення  вулиці Набережна с. Бузьке Вознесенського району  Миколаївської області".Коригування</t>
  </si>
  <si>
    <t>Надання технічних умов стандартного приєднання до електричних мереж електроустановок для робіт з коригування проектно-кошторисної документації по об’єкту: "Капітальний ремонт. Влаштування освітлення  вулиці Бондаренко с. Бузьке Вознесенського району  Миколаївської області".Коригування</t>
  </si>
  <si>
    <t>Надання технічних умов стандартного приєднання до електричних мереж електроустановок для робіт з коригування проектно-кошторисної документації по об’єкту: "Капітальний ремонт. Влаштування освітлення  вулиці Набережна с. Бузьке Вознесенського району  Миколаївської області".Коригування</t>
  </si>
  <si>
    <t xml:space="preserve">ДК 021:2015: 71330000-0 </t>
  </si>
  <si>
    <r>
      <t xml:space="preserve">Договір №77-05/24 від 30.05.2024 року на суму 3426,45 грн. </t>
    </r>
    <r>
      <rPr>
        <sz val="16"/>
        <color rgb="FFFF0000"/>
        <rFont val="Times New Roman"/>
        <family val="1"/>
        <charset val="204"/>
      </rPr>
      <t>Економія 349384,68-3426,45=345958,23</t>
    </r>
  </si>
  <si>
    <t>Алла Крук</t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</si>
  <si>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>Очікувана вартість:  400000,00 грн</t>
    </r>
    <r>
      <rPr>
        <sz val="16"/>
        <rFont val="Times New Roman"/>
        <family val="1"/>
      </rPr>
      <t xml:space="preserve">.                                                               95%  - 380000,00 грн.(кошти ОТГ)                5%   -  20000,00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</si>
  <si>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t xml:space="preserve">Відновлено фінансування РМР №1569 від 30.01.2024, Очікувана вартість:  </t>
    </r>
    <r>
      <rPr>
        <b/>
        <sz val="16"/>
        <rFont val="Times New Roman"/>
        <family val="1"/>
        <charset val="204"/>
      </rPr>
      <t>339691,20 грн.</t>
    </r>
    <r>
      <rPr>
        <sz val="16"/>
        <rFont val="Times New Roman"/>
        <family val="1"/>
        <charset val="204"/>
      </rPr>
      <t xml:space="preserve">                                                               9</t>
    </r>
    <r>
      <rPr>
        <sz val="16"/>
        <color rgb="FFFF0000"/>
        <rFont val="Times New Roman"/>
        <family val="1"/>
        <charset val="204"/>
      </rPr>
      <t>5%  - 322706,64 грн.(кошти ОТГ)                5%   -   16984,56 гр</t>
    </r>
    <r>
      <rPr>
        <sz val="16"/>
        <rFont val="Times New Roman"/>
        <family val="1"/>
        <charset val="204"/>
      </rPr>
      <t xml:space="preserve">н.   (кошти управителя/ОСББ) </t>
    </r>
  </si>
  <si>
    <r>
      <t xml:space="preserve"> Здійснення технагляду по об’єкту: Капітальний ремонт  ліфтів в житловому будинку (на умовах співфінансування 95% на 5%) за адресою: </t>
    </r>
    <r>
      <rPr>
        <sz val="16"/>
        <color rgb="FFFF0000"/>
        <rFont val="Times New Roman"/>
        <family val="1"/>
        <charset val="204"/>
      </rPr>
      <t xml:space="preserve">вул. Європейська, 33Б  </t>
    </r>
    <r>
      <rPr>
        <sz val="16"/>
        <rFont val="Times New Roman"/>
        <family val="1"/>
      </rPr>
      <t xml:space="preserve">(п. 1 ) у м. Южноукраїнську Миколаївської області </t>
    </r>
  </si>
  <si>
    <r>
      <t xml:space="preserve">Добавлено кошти (знято з АВК-1222,00) 10000,00+1222=11222,00           </t>
    </r>
    <r>
      <rPr>
        <b/>
        <sz val="16"/>
        <rFont val="Times New Roman"/>
        <family val="1"/>
        <charset val="204"/>
      </rPr>
      <t>Договір №143/78-05/24</t>
    </r>
    <r>
      <rPr>
        <sz val="16"/>
        <rFont val="Times New Roman"/>
        <family val="1"/>
        <charset val="204"/>
      </rPr>
      <t xml:space="preserve"> від 31.05.2024 на суму 11222,00 грн.</t>
    </r>
  </si>
  <si>
    <r>
      <t xml:space="preserve">Кошти співфінансування на реалізацію проекту:"Капітальний ремонт </t>
    </r>
    <r>
      <rPr>
        <b/>
        <sz val="16"/>
        <color rgb="FFFF0000"/>
        <rFont val="Times New Roman"/>
        <family val="1"/>
        <charset val="204"/>
      </rPr>
      <t>ТРП-5</t>
    </r>
    <r>
      <rPr>
        <sz val="16"/>
        <rFont val="Times New Roman"/>
        <family val="1"/>
        <charset val="204"/>
      </rPr>
      <t>. Заміна одиниць та вузлів технологічного устаткування та їх інженерних мереж по вул.Молодіжна,1а  в м.Южноукраїнську Вознесенського району, Миколаївської області." за рахунок Програми відновлення України</t>
    </r>
  </si>
  <si>
    <r>
      <t xml:space="preserve">Капітальний ремонт </t>
    </r>
    <r>
      <rPr>
        <b/>
        <sz val="16"/>
        <color rgb="FFFF0000"/>
        <rFont val="Times New Roman"/>
        <family val="1"/>
        <charset val="204"/>
      </rPr>
      <t>ТРП-5</t>
    </r>
    <r>
      <rPr>
        <sz val="16"/>
        <rFont val="Times New Roman"/>
        <family val="1"/>
      </rPr>
      <t xml:space="preserve">. Заміна одиниць та вузлів технологічного устаткування та їх інженерних мереж по вул.Молодіжна,1а  в м.Южноукраїнську </t>
    </r>
    <r>
      <rPr>
        <sz val="16"/>
        <color rgb="FFFF0000"/>
        <rFont val="Times New Roman"/>
        <family val="1"/>
        <charset val="204"/>
      </rPr>
      <t>Вознесенського району</t>
    </r>
    <r>
      <rPr>
        <sz val="16"/>
        <rFont val="Times New Roman"/>
        <family val="1"/>
      </rPr>
      <t>, Миколаївської області."</t>
    </r>
    <r>
      <rPr>
        <i/>
        <sz val="16"/>
        <rFont val="Times New Roman"/>
        <family val="1"/>
        <charset val="204"/>
      </rPr>
      <t>(кошти субвенції з державного бюджету місцевим бюджетам на реалізацію проектів у рамках  Програми з відновлення України між місцевими бюджетами на співфінансування робіт)</t>
    </r>
  </si>
  <si>
    <t>Розробка проектно-кошторисної документації та проведення експертизи по об’єкту: "Реконструкція приміщень приймального відділення комунального некомерційного підприємства "Южноукраїнська міська багатопрофільна лікарня" за адресою: вулиця Миру,3 м.Южноукраїнськ Вознесенський район Миколаївська область</t>
  </si>
  <si>
    <t>Договір № 67-04/24 від 10.04.2024 на суму 50000,00.(економія 5500,00 експертиза)</t>
  </si>
  <si>
    <t>Договір № 68-04/24 від 10.04.2024 на суму 50000,00 (економія 5500,00 експертиза)</t>
  </si>
  <si>
    <t>Договір № 69-04/24 від 10.04.2024 на суму 50000,00 (економія 5500,00 експертиза)</t>
  </si>
  <si>
    <t>Здійснення технічного нагляду по об’єкту: "Реконструкція нежитлового приміщення №87 під житлові квартири: №№87,98,99 та місця загального користування за адресою: вул. Європейська, буд.6, м. Южноукраїнськ, Вознесенський район, Миколаївська область".</t>
  </si>
  <si>
    <t>Здійснення авторського нагляду по об’єкту: "Реконструкція нежитлового приміщення №87 під житлові квартири: №№87,98,99 та місця загального користування за адресою: вул. Європейська, буд.6, м. Южноукраїнськ, Вознесенський район, Миколаївська область".</t>
  </si>
  <si>
    <t>Здійснення технічного нагляду по об’єкту: Реконструкція нежитлового приміщення №88 під житлову квартиру  за адресою: вул. Європейська, буд.6, м. Южноукраїнськ, Вознесенський район, Миколаївська область.</t>
  </si>
  <si>
    <t>Здійснення авторського нагляду по об’єкту: Реконструкція нежитлового приміщення №88 під житлову квартиру  за адресою: вул. Європейська, буд.6, м. Южноукраїнськ, Вознесенський район, Миколаївська область.</t>
  </si>
  <si>
    <t>Здійснення технічного нагляду по об’єкту: "Реконструкція нежитлового приміщення №86 під житлові квартири: №№86,89,90,91,92,93,94,95,96,97 та місця загального користування за адресою: вул. Європейська, буд.6, м. Южноукраїнськ, Вознесенський район, Миколаївська область".</t>
  </si>
  <si>
    <t>Здійснення авторського нагляду по об’єкту: "Реконструкція нежитлового приміщення №86 під житлові квартири: №№86,89,90,91,92,93,94,95,96,97 та місця загального користування за адресою: вул. Європейська, буд.6, м. Южноукраїнськ, Вознесенський район, Миколаївська область".</t>
  </si>
  <si>
    <r>
      <t xml:space="preserve">Рішення ЮМР №1666 від 28.03.2024 року.  </t>
    </r>
    <r>
      <rPr>
        <b/>
        <sz val="16"/>
        <rFont val="Times New Roman"/>
        <family val="1"/>
        <charset val="204"/>
      </rPr>
      <t xml:space="preserve">Договір №79-06/24 </t>
    </r>
    <r>
      <rPr>
        <sz val="16"/>
        <rFont val="Times New Roman"/>
        <family val="1"/>
      </rPr>
      <t xml:space="preserve">від 14.06.2024 на суму 99600,00 грн. (залишок коштів 100000- 99600= </t>
    </r>
    <r>
      <rPr>
        <sz val="16"/>
        <color rgb="FFFF0000"/>
        <rFont val="Times New Roman"/>
        <family val="1"/>
        <charset val="204"/>
      </rPr>
      <t>400,00)</t>
    </r>
  </si>
  <si>
    <t>Коригування проектно-кошторисної документації та проведення експертизи  по об’єкту: "Капітальний ремонт дошкільного навчального закладу №8 "Казка"(заміна вікон) по вул. Набережна енергетиків,31 у м. Южноукраїнськ, Миколаївської області. Коригування.</t>
  </si>
  <si>
    <r>
      <t xml:space="preserve"> Річний  план  закупівель  на 2024 рік зі змінами  від</t>
    </r>
    <r>
      <rPr>
        <b/>
        <sz val="16"/>
        <color rgb="FFFF0000"/>
        <rFont val="Times New Roman"/>
        <family val="1"/>
        <charset val="204"/>
      </rPr>
      <t xml:space="preserve">  21</t>
    </r>
    <r>
      <rPr>
        <b/>
        <sz val="16"/>
        <rFont val="Times New Roman"/>
        <family val="1"/>
        <charset val="204"/>
      </rPr>
      <t>.06.2024</t>
    </r>
  </si>
  <si>
    <t>Придбання програмного забезпечення  "М.Е.Doc" ( видача та обслуговування сертифікатів)</t>
  </si>
  <si>
    <t>Знято кошти в сумі 1222,00 (установка кондиціонера 5400-1222=4178) Знято 506 на МЕДОК=3672,00</t>
  </si>
  <si>
    <t>Договір №44354422-24МЕДОК/80-06/24 від 21.06.2024 на суму 2820 грн.</t>
  </si>
  <si>
    <t>Договір №МЖК44354422/1/81-06/24 від 21.06.2024 року на суму 1386,00 грн.</t>
  </si>
  <si>
    <t>Пакети оновлення до програмного забезпечення "М.Е.Doc" (Модуль "М.Е.Doc звітність)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</si>
</sst>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6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Calibri"/>
      <family val="2"/>
      <scheme val="minor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6"/>
      <color rgb="FF00B0F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sz val="16"/>
      <color rgb="FFFF0000"/>
      <name val="Times New Roman"/>
      <family val="1"/>
    </font>
    <font>
      <sz val="16"/>
      <color rgb="FFFF0000"/>
      <name val="Calibri"/>
      <family val="2"/>
    </font>
    <font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7E0A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/>
    <xf numFmtId="0" fontId="9" fillId="0" borderId="1" xfId="0" applyFont="1" applyBorder="1"/>
    <xf numFmtId="0" fontId="0" fillId="0" borderId="2" xfId="0" applyBorder="1"/>
    <xf numFmtId="0" fontId="9" fillId="0" borderId="2" xfId="0" applyFont="1" applyBorder="1"/>
    <xf numFmtId="0" fontId="0" fillId="0" borderId="3" xfId="0" applyBorder="1"/>
    <xf numFmtId="0" fontId="9" fillId="0" borderId="3" xfId="0" applyFont="1" applyBorder="1"/>
    <xf numFmtId="0" fontId="9" fillId="0" borderId="0" xfId="0" applyFont="1"/>
    <xf numFmtId="0" fontId="0" fillId="3" borderId="0" xfId="0" applyFill="1"/>
    <xf numFmtId="0" fontId="0" fillId="3" borderId="0" xfId="0" applyFill="1" applyBorder="1"/>
    <xf numFmtId="0" fontId="10" fillId="3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0" fillId="0" borderId="0" xfId="0"/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5" fillId="5" borderId="1" xfId="0" applyFont="1" applyFill="1" applyBorder="1"/>
    <xf numFmtId="0" fontId="10" fillId="5" borderId="1" xfId="0" applyFont="1" applyFill="1" applyBorder="1" applyAlignment="1">
      <alignment horizontal="center" vertical="center"/>
    </xf>
    <xf numFmtId="0" fontId="16" fillId="5" borderId="1" xfId="0" applyFont="1" applyFill="1" applyBorder="1"/>
    <xf numFmtId="0" fontId="10" fillId="0" borderId="1" xfId="0" applyFont="1" applyBorder="1"/>
    <xf numFmtId="0" fontId="15" fillId="0" borderId="1" xfId="0" applyFont="1" applyBorder="1"/>
    <xf numFmtId="164" fontId="15" fillId="0" borderId="1" xfId="0" applyNumberFormat="1" applyFont="1" applyBorder="1"/>
    <xf numFmtId="0" fontId="16" fillId="0" borderId="1" xfId="0" applyFont="1" applyBorder="1"/>
    <xf numFmtId="0" fontId="18" fillId="0" borderId="1" xfId="0" applyFont="1" applyBorder="1"/>
    <xf numFmtId="14" fontId="19" fillId="0" borderId="1" xfId="0" applyNumberFormat="1" applyFont="1" applyBorder="1"/>
    <xf numFmtId="14" fontId="18" fillId="0" borderId="1" xfId="0" applyNumberFormat="1" applyFont="1" applyBorder="1"/>
    <xf numFmtId="49" fontId="11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4" borderId="0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2" fontId="12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 vertical="center" wrapText="1"/>
    </xf>
    <xf numFmtId="14" fontId="10" fillId="0" borderId="1" xfId="0" applyNumberFormat="1" applyFont="1" applyBorder="1"/>
    <xf numFmtId="0" fontId="10" fillId="0" borderId="4" xfId="0" applyFont="1" applyFill="1" applyBorder="1" applyAlignment="1">
      <alignment horizontal="justify"/>
    </xf>
    <xf numFmtId="49" fontId="10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2" fontId="10" fillId="9" borderId="1" xfId="0" applyNumberFormat="1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7" fillId="3" borderId="1" xfId="0" applyFont="1" applyFill="1" applyBorder="1"/>
    <xf numFmtId="4" fontId="22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/>
    <xf numFmtId="49" fontId="10" fillId="0" borderId="1" xfId="0" applyNumberFormat="1" applyFont="1" applyFill="1" applyBorder="1" applyAlignment="1">
      <alignment horizontal="center" vertical="center"/>
    </xf>
    <xf numFmtId="2" fontId="10" fillId="10" borderId="1" xfId="0" applyNumberFormat="1" applyFont="1" applyFill="1" applyBorder="1" applyAlignment="1">
      <alignment horizontal="center" vertical="center"/>
    </xf>
    <xf numFmtId="2" fontId="10" fillId="10" borderId="1" xfId="0" applyNumberFormat="1" applyFont="1" applyFill="1" applyBorder="1" applyAlignment="1">
      <alignment horizontal="center" vertical="center" wrapText="1"/>
    </xf>
    <xf numFmtId="2" fontId="28" fillId="5" borderId="1" xfId="0" applyNumberFormat="1" applyFont="1" applyFill="1" applyBorder="1"/>
    <xf numFmtId="0" fontId="10" fillId="11" borderId="1" xfId="0" applyFont="1" applyFill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12" borderId="1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left" vertical="center" wrapText="1"/>
    </xf>
    <xf numFmtId="0" fontId="11" fillId="13" borderId="1" xfId="0" applyFont="1" applyFill="1" applyBorder="1" applyAlignment="1">
      <alignment horizontal="left" vertical="center" wrapText="1"/>
    </xf>
    <xf numFmtId="1" fontId="11" fillId="13" borderId="1" xfId="0" applyNumberFormat="1" applyFont="1" applyFill="1" applyBorder="1" applyAlignment="1">
      <alignment horizontal="center" vertical="center" wrapText="1"/>
    </xf>
    <xf numFmtId="2" fontId="10" fillId="13" borderId="1" xfId="0" applyNumberFormat="1" applyFont="1" applyFill="1" applyBorder="1" applyAlignment="1">
      <alignment horizontal="center" vertical="center" wrapText="1"/>
    </xf>
    <xf numFmtId="49" fontId="10" fillId="13" borderId="1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left" vertical="center" wrapText="1"/>
    </xf>
    <xf numFmtId="1" fontId="10" fillId="14" borderId="1" xfId="0" applyNumberFormat="1" applyFont="1" applyFill="1" applyBorder="1" applyAlignment="1">
      <alignment horizontal="center" vertical="center" wrapText="1"/>
    </xf>
    <xf numFmtId="1" fontId="23" fillId="14" borderId="1" xfId="0" applyNumberFormat="1" applyFont="1" applyFill="1" applyBorder="1" applyAlignment="1">
      <alignment horizontal="center" vertical="center" wrapText="1"/>
    </xf>
    <xf numFmtId="2" fontId="10" fillId="14" borderId="1" xfId="0" applyNumberFormat="1" applyFont="1" applyFill="1" applyBorder="1" applyAlignment="1">
      <alignment horizontal="center" vertical="center" wrapText="1"/>
    </xf>
    <xf numFmtId="49" fontId="10" fillId="1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1" fillId="12" borderId="1" xfId="0" applyFont="1" applyFill="1" applyBorder="1" applyAlignment="1">
      <alignment horizontal="left" vertical="center" wrapText="1"/>
    </xf>
    <xf numFmtId="1" fontId="21" fillId="12" borderId="1" xfId="0" applyNumberFormat="1" applyFont="1" applyFill="1" applyBorder="1" applyAlignment="1">
      <alignment horizontal="center" vertical="center" wrapText="1"/>
    </xf>
    <xf numFmtId="164" fontId="10" fillId="12" borderId="1" xfId="0" applyNumberFormat="1" applyFont="1" applyFill="1" applyBorder="1" applyAlignment="1">
      <alignment horizontal="center" vertical="center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left" vertical="center" wrapText="1"/>
    </xf>
    <xf numFmtId="0" fontId="10" fillId="15" borderId="1" xfId="0" applyFont="1" applyFill="1" applyBorder="1" applyAlignment="1">
      <alignment wrapText="1"/>
    </xf>
    <xf numFmtId="0" fontId="13" fillId="15" borderId="1" xfId="0" applyFont="1" applyFill="1" applyBorder="1" applyAlignment="1">
      <alignment horizontal="center" vertical="center"/>
    </xf>
    <xf numFmtId="0" fontId="15" fillId="15" borderId="1" xfId="0" applyFont="1" applyFill="1" applyBorder="1"/>
    <xf numFmtId="2" fontId="10" fillId="15" borderId="1" xfId="0" applyNumberFormat="1" applyFont="1" applyFill="1" applyBorder="1" applyAlignment="1">
      <alignment horizontal="center" vertical="center"/>
    </xf>
    <xf numFmtId="49" fontId="11" fillId="15" borderId="1" xfId="0" applyNumberFormat="1" applyFont="1" applyFill="1" applyBorder="1" applyAlignment="1">
      <alignment horizontal="center" vertical="center" wrapText="1"/>
    </xf>
    <xf numFmtId="49" fontId="10" fillId="15" borderId="1" xfId="0" applyNumberFormat="1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left" vertical="center" wrapText="1"/>
    </xf>
    <xf numFmtId="0" fontId="10" fillId="16" borderId="1" xfId="0" applyFont="1" applyFill="1" applyBorder="1" applyAlignment="1">
      <alignment wrapText="1"/>
    </xf>
    <xf numFmtId="0" fontId="13" fillId="16" borderId="1" xfId="0" applyFont="1" applyFill="1" applyBorder="1" applyAlignment="1">
      <alignment horizontal="center" vertical="center"/>
    </xf>
    <xf numFmtId="0" fontId="15" fillId="16" borderId="1" xfId="0" applyFont="1" applyFill="1" applyBorder="1"/>
    <xf numFmtId="2" fontId="10" fillId="16" borderId="1" xfId="0" applyNumberFormat="1" applyFont="1" applyFill="1" applyBorder="1" applyAlignment="1">
      <alignment horizontal="center" vertical="center"/>
    </xf>
    <xf numFmtId="49" fontId="11" fillId="16" borderId="1" xfId="0" applyNumberFormat="1" applyFont="1" applyFill="1" applyBorder="1" applyAlignment="1">
      <alignment horizontal="center" vertical="center" wrapText="1"/>
    </xf>
    <xf numFmtId="49" fontId="10" fillId="16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 wrapText="1"/>
    </xf>
    <xf numFmtId="0" fontId="11" fillId="17" borderId="4" xfId="0" applyFont="1" applyFill="1" applyBorder="1" applyAlignment="1">
      <alignment horizontal="left" vertical="center" wrapText="1"/>
    </xf>
    <xf numFmtId="0" fontId="10" fillId="17" borderId="1" xfId="0" applyFont="1" applyFill="1" applyBorder="1" applyAlignment="1">
      <alignment wrapText="1"/>
    </xf>
    <xf numFmtId="0" fontId="13" fillId="17" borderId="1" xfId="0" applyFont="1" applyFill="1" applyBorder="1" applyAlignment="1">
      <alignment horizontal="center" vertical="center"/>
    </xf>
    <xf numFmtId="0" fontId="15" fillId="17" borderId="1" xfId="0" applyFont="1" applyFill="1" applyBorder="1"/>
    <xf numFmtId="2" fontId="10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 wrapText="1"/>
    </xf>
    <xf numFmtId="49" fontId="10" fillId="17" borderId="1" xfId="0" applyNumberFormat="1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left" vertical="center" wrapText="1"/>
    </xf>
    <xf numFmtId="1" fontId="11" fillId="18" borderId="1" xfId="0" applyNumberFormat="1" applyFont="1" applyFill="1" applyBorder="1" applyAlignment="1">
      <alignment horizontal="center" vertical="center" wrapText="1"/>
    </xf>
    <xf numFmtId="2" fontId="10" fillId="18" borderId="1" xfId="0" applyNumberFormat="1" applyFont="1" applyFill="1" applyBorder="1" applyAlignment="1">
      <alignment horizontal="center" vertical="center" wrapText="1"/>
    </xf>
    <xf numFmtId="49" fontId="11" fillId="18" borderId="1" xfId="0" applyNumberFormat="1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/>
    </xf>
    <xf numFmtId="0" fontId="10" fillId="16" borderId="1" xfId="0" applyFont="1" applyFill="1" applyBorder="1" applyAlignment="1">
      <alignment horizontal="left" vertical="center" wrapText="1"/>
    </xf>
    <xf numFmtId="1" fontId="10" fillId="16" borderId="1" xfId="0" applyNumberFormat="1" applyFont="1" applyFill="1" applyBorder="1" applyAlignment="1">
      <alignment horizontal="center" vertical="center" wrapText="1"/>
    </xf>
    <xf numFmtId="1" fontId="23" fillId="16" borderId="1" xfId="0" applyNumberFormat="1" applyFont="1" applyFill="1" applyBorder="1" applyAlignment="1">
      <alignment horizontal="center" vertical="center" wrapText="1"/>
    </xf>
    <xf numFmtId="49" fontId="10" fillId="16" borderId="1" xfId="0" applyNumberFormat="1" applyFont="1" applyFill="1" applyBorder="1" applyAlignment="1">
      <alignment horizontal="center" vertical="center" wrapText="1"/>
    </xf>
    <xf numFmtId="2" fontId="23" fillId="16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21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wrapText="1"/>
    </xf>
    <xf numFmtId="0" fontId="13" fillId="13" borderId="1" xfId="0" applyFont="1" applyFill="1" applyBorder="1" applyAlignment="1">
      <alignment horizontal="center" vertical="center"/>
    </xf>
    <xf numFmtId="0" fontId="15" fillId="13" borderId="1" xfId="0" applyFont="1" applyFill="1" applyBorder="1"/>
    <xf numFmtId="2" fontId="10" fillId="13" borderId="1" xfId="0" applyNumberFormat="1" applyFont="1" applyFill="1" applyBorder="1" applyAlignment="1">
      <alignment horizontal="center" vertical="center"/>
    </xf>
    <xf numFmtId="49" fontId="11" fillId="13" borderId="1" xfId="0" applyNumberFormat="1" applyFont="1" applyFill="1" applyBorder="1" applyAlignment="1">
      <alignment horizontal="center" vertical="center" wrapText="1"/>
    </xf>
    <xf numFmtId="49" fontId="10" fillId="13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wrapText="1"/>
    </xf>
    <xf numFmtId="0" fontId="13" fillId="12" borderId="1" xfId="0" applyFont="1" applyFill="1" applyBorder="1" applyAlignment="1">
      <alignment horizontal="center" vertical="center"/>
    </xf>
    <xf numFmtId="0" fontId="15" fillId="12" borderId="1" xfId="0" applyFont="1" applyFill="1" applyBorder="1"/>
    <xf numFmtId="2" fontId="10" fillId="12" borderId="1" xfId="0" applyNumberFormat="1" applyFont="1" applyFill="1" applyBorder="1" applyAlignment="1">
      <alignment horizontal="center" vertical="center"/>
    </xf>
    <xf numFmtId="49" fontId="10" fillId="12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22" borderId="4" xfId="0" applyFont="1" applyFill="1" applyBorder="1" applyAlignment="1">
      <alignment horizontal="left" vertical="center" wrapText="1"/>
    </xf>
    <xf numFmtId="0" fontId="10" fillId="22" borderId="1" xfId="0" applyFont="1" applyFill="1" applyBorder="1" applyAlignment="1">
      <alignment horizontal="left" vertical="center" wrapText="1"/>
    </xf>
    <xf numFmtId="1" fontId="11" fillId="22" borderId="1" xfId="0" applyNumberFormat="1" applyFont="1" applyFill="1" applyBorder="1" applyAlignment="1">
      <alignment horizontal="center" vertical="center" wrapText="1"/>
    </xf>
    <xf numFmtId="49" fontId="11" fillId="22" borderId="1" xfId="0" applyNumberFormat="1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/>
    </xf>
    <xf numFmtId="2" fontId="10" fillId="22" borderId="1" xfId="0" applyNumberFormat="1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left" wrapText="1"/>
    </xf>
    <xf numFmtId="2" fontId="10" fillId="2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/>
    </xf>
    <xf numFmtId="0" fontId="25" fillId="12" borderId="1" xfId="0" applyFont="1" applyFill="1" applyBorder="1"/>
    <xf numFmtId="0" fontId="10" fillId="0" borderId="4" xfId="0" applyFont="1" applyFill="1" applyBorder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2" fontId="23" fillId="6" borderId="1" xfId="0" applyNumberFormat="1" applyFont="1" applyFill="1" applyBorder="1" applyAlignment="1">
      <alignment horizontal="center" vertical="center" wrapText="1"/>
    </xf>
    <xf numFmtId="49" fontId="11" fillId="12" borderId="1" xfId="0" applyNumberFormat="1" applyFont="1" applyFill="1" applyBorder="1" applyAlignment="1">
      <alignment horizontal="center" vertical="center"/>
    </xf>
    <xf numFmtId="49" fontId="14" fillId="12" borderId="1" xfId="0" applyNumberFormat="1" applyFont="1" applyFill="1" applyBorder="1" applyAlignment="1">
      <alignment horizontal="center" vertical="center"/>
    </xf>
    <xf numFmtId="2" fontId="11" fillId="12" borderId="1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left" vertical="center" wrapText="1"/>
    </xf>
    <xf numFmtId="1" fontId="10" fillId="13" borderId="1" xfId="0" applyNumberFormat="1" applyFont="1" applyFill="1" applyBorder="1" applyAlignment="1">
      <alignment horizontal="center" vertical="center" wrapText="1"/>
    </xf>
    <xf numFmtId="2" fontId="11" fillId="20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horizontal="left" vertical="center" wrapText="1"/>
    </xf>
    <xf numFmtId="0" fontId="11" fillId="14" borderId="4" xfId="0" applyFont="1" applyFill="1" applyBorder="1" applyAlignment="1">
      <alignment horizontal="left" vertical="center" wrapText="1"/>
    </xf>
    <xf numFmtId="0" fontId="10" fillId="14" borderId="4" xfId="0" applyFont="1" applyFill="1" applyBorder="1" applyAlignment="1">
      <alignment horizontal="left" wrapText="1"/>
    </xf>
    <xf numFmtId="0" fontId="10" fillId="14" borderId="1" xfId="0" applyFont="1" applyFill="1" applyBorder="1" applyAlignment="1">
      <alignment horizontal="center" vertical="center"/>
    </xf>
    <xf numFmtId="2" fontId="10" fillId="14" borderId="1" xfId="0" applyNumberFormat="1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49" fontId="11" fillId="14" borderId="1" xfId="0" applyNumberFormat="1" applyFont="1" applyFill="1" applyBorder="1" applyAlignment="1">
      <alignment horizontal="center" vertical="center" wrapText="1"/>
    </xf>
    <xf numFmtId="0" fontId="10" fillId="17" borderId="4" xfId="0" applyFont="1" applyFill="1" applyBorder="1" applyAlignment="1">
      <alignment horizontal="left" wrapText="1"/>
    </xf>
    <xf numFmtId="0" fontId="15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left"/>
    </xf>
    <xf numFmtId="0" fontId="10" fillId="17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0" fillId="24" borderId="1" xfId="0" applyFont="1" applyFill="1" applyBorder="1" applyAlignment="1">
      <alignment horizontal="left" vertical="center"/>
    </xf>
    <xf numFmtId="0" fontId="11" fillId="24" borderId="1" xfId="0" applyFont="1" applyFill="1" applyBorder="1" applyAlignment="1">
      <alignment horizontal="left" vertical="center" wrapText="1"/>
    </xf>
    <xf numFmtId="1" fontId="11" fillId="24" borderId="1" xfId="0" applyNumberFormat="1" applyFont="1" applyFill="1" applyBorder="1" applyAlignment="1">
      <alignment horizontal="center" vertical="center" wrapText="1"/>
    </xf>
    <xf numFmtId="2" fontId="10" fillId="24" borderId="1" xfId="0" applyNumberFormat="1" applyFont="1" applyFill="1" applyBorder="1" applyAlignment="1">
      <alignment horizontal="center" vertical="center" wrapText="1"/>
    </xf>
    <xf numFmtId="49" fontId="11" fillId="24" borderId="1" xfId="0" applyNumberFormat="1" applyFont="1" applyFill="1" applyBorder="1" applyAlignment="1">
      <alignment horizontal="center" vertical="center" wrapText="1"/>
    </xf>
    <xf numFmtId="0" fontId="10" fillId="24" borderId="1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1" fillId="25" borderId="4" xfId="0" applyFont="1" applyFill="1" applyBorder="1" applyAlignment="1">
      <alignment horizontal="left" vertical="center" wrapText="1"/>
    </xf>
    <xf numFmtId="0" fontId="11" fillId="25" borderId="1" xfId="0" applyFont="1" applyFill="1" applyBorder="1" applyAlignment="1">
      <alignment horizontal="left" vertical="center" wrapText="1"/>
    </xf>
    <xf numFmtId="1" fontId="11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/>
    </xf>
    <xf numFmtId="1" fontId="11" fillId="12" borderId="1" xfId="0" applyNumberFormat="1" applyFont="1" applyFill="1" applyBorder="1" applyAlignment="1">
      <alignment horizontal="center" vertical="center" wrapText="1"/>
    </xf>
    <xf numFmtId="2" fontId="12" fillId="12" borderId="1" xfId="0" applyNumberFormat="1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/>
    </xf>
    <xf numFmtId="0" fontId="27" fillId="12" borderId="1" xfId="0" applyFont="1" applyFill="1" applyBorder="1"/>
    <xf numFmtId="4" fontId="22" fillId="1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left" vertical="center" wrapText="1"/>
    </xf>
    <xf numFmtId="49" fontId="11" fillId="17" borderId="1" xfId="0" applyNumberFormat="1" applyFont="1" applyFill="1" applyBorder="1" applyAlignment="1">
      <alignment horizontal="center" vertical="center"/>
    </xf>
    <xf numFmtId="49" fontId="14" fillId="17" borderId="1" xfId="0" applyNumberFormat="1" applyFont="1" applyFill="1" applyBorder="1" applyAlignment="1">
      <alignment horizontal="center" vertical="center"/>
    </xf>
    <xf numFmtId="2" fontId="11" fillId="17" borderId="1" xfId="0" applyNumberFormat="1" applyFont="1" applyFill="1" applyBorder="1" applyAlignment="1">
      <alignment horizontal="center" vertical="center" wrapText="1"/>
    </xf>
    <xf numFmtId="0" fontId="11" fillId="26" borderId="1" xfId="0" applyFont="1" applyFill="1" applyBorder="1" applyAlignment="1">
      <alignment horizontal="left" vertical="center" wrapText="1"/>
    </xf>
    <xf numFmtId="49" fontId="11" fillId="26" borderId="1" xfId="0" applyNumberFormat="1" applyFont="1" applyFill="1" applyBorder="1" applyAlignment="1">
      <alignment horizontal="center" vertical="center"/>
    </xf>
    <xf numFmtId="49" fontId="14" fillId="26" borderId="1" xfId="0" applyNumberFormat="1" applyFont="1" applyFill="1" applyBorder="1" applyAlignment="1">
      <alignment horizontal="center" vertical="center"/>
    </xf>
    <xf numFmtId="2" fontId="11" fillId="26" borderId="1" xfId="0" applyNumberFormat="1" applyFont="1" applyFill="1" applyBorder="1" applyAlignment="1">
      <alignment horizontal="center" vertical="center" wrapText="1"/>
    </xf>
    <xf numFmtId="49" fontId="11" fillId="26" borderId="1" xfId="0" applyNumberFormat="1" applyFont="1" applyFill="1" applyBorder="1" applyAlignment="1">
      <alignment horizontal="center" vertical="center" wrapText="1"/>
    </xf>
    <xf numFmtId="49" fontId="10" fillId="26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left" wrapText="1"/>
    </xf>
    <xf numFmtId="0" fontId="15" fillId="12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 vertical="center" wrapText="1"/>
    </xf>
    <xf numFmtId="0" fontId="11" fillId="27" borderId="4" xfId="0" applyFont="1" applyFill="1" applyBorder="1" applyAlignment="1">
      <alignment horizontal="left" vertical="center" wrapText="1"/>
    </xf>
    <xf numFmtId="0" fontId="10" fillId="27" borderId="4" xfId="0" applyFont="1" applyFill="1" applyBorder="1" applyAlignment="1">
      <alignment horizontal="left" wrapText="1"/>
    </xf>
    <xf numFmtId="0" fontId="15" fillId="27" borderId="1" xfId="0" applyFont="1" applyFill="1" applyBorder="1" applyAlignment="1">
      <alignment horizontal="center" vertical="center"/>
    </xf>
    <xf numFmtId="0" fontId="15" fillId="27" borderId="1" xfId="0" applyFont="1" applyFill="1" applyBorder="1" applyAlignment="1">
      <alignment horizontal="left"/>
    </xf>
    <xf numFmtId="2" fontId="10" fillId="27" borderId="1" xfId="0" applyNumberFormat="1" applyFont="1" applyFill="1" applyBorder="1" applyAlignment="1">
      <alignment horizontal="center" vertical="center"/>
    </xf>
    <xf numFmtId="49" fontId="11" fillId="27" borderId="1" xfId="0" applyNumberFormat="1" applyFont="1" applyFill="1" applyBorder="1" applyAlignment="1">
      <alignment horizontal="center" vertical="center" wrapText="1"/>
    </xf>
    <xf numFmtId="0" fontId="10" fillId="27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/>
    </xf>
    <xf numFmtId="0" fontId="10" fillId="20" borderId="4" xfId="0" applyFont="1" applyFill="1" applyBorder="1" applyAlignment="1">
      <alignment horizontal="justify"/>
    </xf>
    <xf numFmtId="0" fontId="15" fillId="20" borderId="1" xfId="0" applyFont="1" applyFill="1" applyBorder="1" applyAlignment="1">
      <alignment horizontal="center" vertical="center"/>
    </xf>
    <xf numFmtId="0" fontId="15" fillId="20" borderId="1" xfId="0" applyFont="1" applyFill="1" applyBorder="1" applyAlignment="1">
      <alignment horizontal="left"/>
    </xf>
    <xf numFmtId="2" fontId="23" fillId="20" borderId="1" xfId="0" applyNumberFormat="1" applyFont="1" applyFill="1" applyBorder="1" applyAlignment="1">
      <alignment horizontal="center" vertical="center"/>
    </xf>
    <xf numFmtId="49" fontId="11" fillId="20" borderId="1" xfId="0" applyNumberFormat="1" applyFont="1" applyFill="1" applyBorder="1" applyAlignment="1">
      <alignment horizontal="center" vertical="center" wrapText="1"/>
    </xf>
    <xf numFmtId="0" fontId="23" fillId="20" borderId="1" xfId="0" applyFont="1" applyFill="1" applyBorder="1" applyAlignment="1">
      <alignment horizontal="center" vertical="center"/>
    </xf>
    <xf numFmtId="0" fontId="20" fillId="2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27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2" fontId="23" fillId="20" borderId="1" xfId="0" applyNumberFormat="1" applyFont="1" applyFill="1" applyBorder="1" applyAlignment="1">
      <alignment horizontal="center" vertical="center" wrapText="1"/>
    </xf>
    <xf numFmtId="0" fontId="23" fillId="20" borderId="1" xfId="0" applyFont="1" applyFill="1" applyBorder="1" applyAlignment="1">
      <alignment horizontal="left" vertical="center" wrapText="1"/>
    </xf>
    <xf numFmtId="1" fontId="23" fillId="20" borderId="1" xfId="0" applyNumberFormat="1" applyFont="1" applyFill="1" applyBorder="1" applyAlignment="1">
      <alignment horizontal="center" vertical="center" wrapText="1"/>
    </xf>
    <xf numFmtId="49" fontId="23" fillId="20" borderId="1" xfId="0" applyNumberFormat="1" applyFont="1" applyFill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left" vertical="center" wrapText="1"/>
    </xf>
    <xf numFmtId="0" fontId="31" fillId="20" borderId="1" xfId="0" applyFont="1" applyFill="1" applyBorder="1" applyAlignment="1">
      <alignment horizontal="left" vertical="center" wrapText="1"/>
    </xf>
    <xf numFmtId="1" fontId="31" fillId="20" borderId="1" xfId="0" applyNumberFormat="1" applyFont="1" applyFill="1" applyBorder="1" applyAlignment="1">
      <alignment horizontal="center" vertical="center" wrapText="1"/>
    </xf>
    <xf numFmtId="2" fontId="31" fillId="20" borderId="1" xfId="0" applyNumberFormat="1" applyFont="1" applyFill="1" applyBorder="1" applyAlignment="1">
      <alignment horizontal="center" vertical="center" wrapText="1"/>
    </xf>
    <xf numFmtId="49" fontId="31" fillId="20" borderId="1" xfId="0" applyNumberFormat="1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left" vertical="center" wrapText="1"/>
    </xf>
    <xf numFmtId="0" fontId="10" fillId="20" borderId="1" xfId="0" applyFont="1" applyFill="1" applyBorder="1" applyAlignment="1">
      <alignment wrapText="1"/>
    </xf>
    <xf numFmtId="0" fontId="26" fillId="20" borderId="1" xfId="0" applyFont="1" applyFill="1" applyBorder="1" applyAlignment="1">
      <alignment horizontal="center" vertical="center"/>
    </xf>
    <xf numFmtId="0" fontId="27" fillId="20" borderId="1" xfId="0" applyFont="1" applyFill="1" applyBorder="1"/>
    <xf numFmtId="4" fontId="22" fillId="20" borderId="1" xfId="0" applyNumberFormat="1" applyFont="1" applyFill="1" applyBorder="1" applyAlignment="1">
      <alignment horizontal="center" vertical="center"/>
    </xf>
    <xf numFmtId="49" fontId="23" fillId="20" borderId="1" xfId="0" applyNumberFormat="1" applyFont="1" applyFill="1" applyBorder="1" applyAlignment="1">
      <alignment horizontal="center" vertical="center"/>
    </xf>
    <xf numFmtId="0" fontId="10" fillId="20" borderId="1" xfId="0" applyFont="1" applyFill="1" applyBorder="1" applyAlignment="1">
      <alignment horizontal="center" vertical="center" wrapText="1"/>
    </xf>
    <xf numFmtId="49" fontId="10" fillId="20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CCCC"/>
      <color rgb="FF00FF00"/>
      <color rgb="FFCCECFF"/>
      <color rgb="FF9966FF"/>
      <color rgb="FFFFFF99"/>
      <color rgb="FFC7E0AF"/>
      <color rgb="FFFFFFFF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5"/>
  <sheetViews>
    <sheetView tabSelected="1" topLeftCell="A170" zoomScale="60" zoomScaleNormal="60" zoomScaleSheetLayoutView="70" workbookViewId="0">
      <selection activeCell="G75" sqref="G75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5" customWidth="1"/>
    <col min="11" max="11" width="71.109375" customWidth="1"/>
  </cols>
  <sheetData>
    <row r="1" spans="1:11" ht="62.4" customHeight="1" x14ac:dyDescent="0.3">
      <c r="A1" s="321" t="s">
        <v>335</v>
      </c>
      <c r="B1" s="321"/>
      <c r="C1" s="321"/>
      <c r="D1" s="321"/>
      <c r="E1" s="321"/>
      <c r="F1" s="321"/>
      <c r="G1" s="321"/>
      <c r="H1" s="321"/>
      <c r="I1" s="321"/>
      <c r="J1" s="321"/>
      <c r="K1" s="2"/>
    </row>
    <row r="2" spans="1:11" ht="18.600000000000001" x14ac:dyDescent="0.3">
      <c r="A2" s="319" t="s">
        <v>62</v>
      </c>
      <c r="B2" s="319"/>
      <c r="C2" s="319"/>
      <c r="D2" s="319"/>
      <c r="E2" s="319"/>
      <c r="F2" s="319"/>
      <c r="G2" s="319"/>
      <c r="H2" s="319"/>
      <c r="I2" s="319"/>
      <c r="J2" s="319"/>
      <c r="K2" s="2"/>
    </row>
    <row r="3" spans="1:11" ht="18.600000000000001" customHeight="1" x14ac:dyDescent="0.3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2"/>
    </row>
    <row r="4" spans="1:11" ht="76.2" customHeight="1" x14ac:dyDescent="0.3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"/>
    </row>
    <row r="5" spans="1:11" ht="19.2" customHeight="1" x14ac:dyDescent="0.3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4"/>
    </row>
    <row r="6" spans="1:11" ht="78" x14ac:dyDescent="0.3">
      <c r="A6" s="29" t="s">
        <v>0</v>
      </c>
      <c r="B6" s="29" t="s">
        <v>1</v>
      </c>
      <c r="C6" s="30" t="s">
        <v>2</v>
      </c>
      <c r="D6" s="30" t="s">
        <v>2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5"/>
    </row>
    <row r="7" spans="1:11" ht="18.600000000000001" x14ac:dyDescent="0.3">
      <c r="A7" s="26" t="s">
        <v>8</v>
      </c>
      <c r="B7" s="26" t="s">
        <v>9</v>
      </c>
      <c r="C7" s="27" t="s">
        <v>10</v>
      </c>
      <c r="D7" s="27" t="s">
        <v>11</v>
      </c>
      <c r="E7" s="27" t="s">
        <v>12</v>
      </c>
      <c r="F7" s="27" t="s">
        <v>13</v>
      </c>
      <c r="G7" s="27" t="s">
        <v>14</v>
      </c>
      <c r="H7" s="27" t="s">
        <v>15</v>
      </c>
      <c r="I7" s="27" t="s">
        <v>16</v>
      </c>
      <c r="J7" s="28" t="s">
        <v>17</v>
      </c>
      <c r="K7" s="6"/>
    </row>
    <row r="8" spans="1:11" ht="42" x14ac:dyDescent="0.3">
      <c r="A8" s="33" t="s">
        <v>58</v>
      </c>
      <c r="B8" s="33" t="s">
        <v>47</v>
      </c>
      <c r="C8" s="34">
        <v>2210</v>
      </c>
      <c r="D8" s="34"/>
      <c r="E8" s="59"/>
      <c r="F8" s="62">
        <v>48000</v>
      </c>
      <c r="G8" s="32" t="s">
        <v>18</v>
      </c>
      <c r="H8" s="32" t="s">
        <v>67</v>
      </c>
      <c r="I8" s="32"/>
      <c r="J8" s="19" t="s">
        <v>30</v>
      </c>
      <c r="K8" s="7"/>
    </row>
    <row r="9" spans="1:11" ht="63" x14ac:dyDescent="0.3">
      <c r="A9" s="24" t="s">
        <v>89</v>
      </c>
      <c r="B9" s="35" t="s">
        <v>68</v>
      </c>
      <c r="C9" s="36">
        <v>2210</v>
      </c>
      <c r="D9" s="36"/>
      <c r="E9" s="61"/>
      <c r="F9" s="63">
        <v>8000</v>
      </c>
      <c r="G9" s="20" t="s">
        <v>18</v>
      </c>
      <c r="H9" s="20" t="s">
        <v>67</v>
      </c>
      <c r="I9" s="20"/>
      <c r="J9" s="19" t="s">
        <v>30</v>
      </c>
      <c r="K9" s="7"/>
    </row>
    <row r="10" spans="1:11" s="25" customFormat="1" ht="84" customHeight="1" x14ac:dyDescent="0.3">
      <c r="A10" s="77" t="s">
        <v>33</v>
      </c>
      <c r="B10" s="58" t="s">
        <v>250</v>
      </c>
      <c r="C10" s="59">
        <v>2240</v>
      </c>
      <c r="D10" s="59"/>
      <c r="E10" s="59"/>
      <c r="F10" s="62">
        <v>10000</v>
      </c>
      <c r="G10" s="19" t="s">
        <v>18</v>
      </c>
      <c r="H10" s="19" t="s">
        <v>82</v>
      </c>
      <c r="I10" s="111" t="s">
        <v>249</v>
      </c>
      <c r="J10" s="19" t="s">
        <v>30</v>
      </c>
      <c r="K10" s="7"/>
    </row>
    <row r="11" spans="1:11" s="25" customFormat="1" ht="84" customHeight="1" x14ac:dyDescent="0.3">
      <c r="A11" s="77" t="s">
        <v>33</v>
      </c>
      <c r="B11" s="58" t="s">
        <v>35</v>
      </c>
      <c r="C11" s="59">
        <v>2240</v>
      </c>
      <c r="D11" s="59"/>
      <c r="E11" s="59"/>
      <c r="F11" s="62">
        <v>11300</v>
      </c>
      <c r="G11" s="19" t="s">
        <v>18</v>
      </c>
      <c r="H11" s="19" t="s">
        <v>82</v>
      </c>
      <c r="I11" s="19" t="s">
        <v>248</v>
      </c>
      <c r="J11" s="19" t="s">
        <v>30</v>
      </c>
      <c r="K11" s="7"/>
    </row>
    <row r="12" spans="1:11" s="25" customFormat="1" ht="93.75" customHeight="1" x14ac:dyDescent="0.3">
      <c r="A12" s="60" t="s">
        <v>61</v>
      </c>
      <c r="B12" s="35" t="s">
        <v>71</v>
      </c>
      <c r="C12" s="59">
        <v>2240</v>
      </c>
      <c r="D12" s="59"/>
      <c r="E12" s="59"/>
      <c r="F12" s="62">
        <v>32300</v>
      </c>
      <c r="G12" s="19" t="s">
        <v>18</v>
      </c>
      <c r="H12" s="19" t="s">
        <v>67</v>
      </c>
      <c r="I12" s="19"/>
      <c r="J12" s="19" t="s">
        <v>30</v>
      </c>
      <c r="K12" s="7"/>
    </row>
    <row r="13" spans="1:11" s="25" customFormat="1" ht="82.2" customHeight="1" x14ac:dyDescent="0.3">
      <c r="A13" s="77" t="s">
        <v>87</v>
      </c>
      <c r="B13" s="58" t="s">
        <v>69</v>
      </c>
      <c r="C13" s="59">
        <v>2240</v>
      </c>
      <c r="D13" s="59"/>
      <c r="E13" s="59"/>
      <c r="F13" s="62">
        <v>11222</v>
      </c>
      <c r="G13" s="19" t="s">
        <v>18</v>
      </c>
      <c r="H13" s="19" t="s">
        <v>83</v>
      </c>
      <c r="I13" s="32" t="s">
        <v>320</v>
      </c>
      <c r="J13" s="19" t="s">
        <v>30</v>
      </c>
      <c r="K13" s="7"/>
    </row>
    <row r="14" spans="1:11" ht="42" x14ac:dyDescent="0.3">
      <c r="A14" s="77" t="s">
        <v>45</v>
      </c>
      <c r="B14" s="58" t="s">
        <v>36</v>
      </c>
      <c r="C14" s="59">
        <v>2240</v>
      </c>
      <c r="D14" s="59"/>
      <c r="E14" s="59"/>
      <c r="F14" s="62">
        <v>3000</v>
      </c>
      <c r="G14" s="19" t="s">
        <v>18</v>
      </c>
      <c r="H14" s="19" t="s">
        <v>67</v>
      </c>
      <c r="I14" s="32"/>
      <c r="J14" s="19" t="s">
        <v>30</v>
      </c>
      <c r="K14" s="7"/>
    </row>
    <row r="15" spans="1:11" ht="84" x14ac:dyDescent="0.3">
      <c r="A15" s="105" t="s">
        <v>22</v>
      </c>
      <c r="B15" s="105" t="s">
        <v>51</v>
      </c>
      <c r="C15" s="106">
        <v>2240</v>
      </c>
      <c r="D15" s="106"/>
      <c r="E15" s="106"/>
      <c r="F15" s="112">
        <v>1037</v>
      </c>
      <c r="G15" s="107" t="s">
        <v>18</v>
      </c>
      <c r="H15" s="107" t="s">
        <v>67</v>
      </c>
      <c r="I15" s="107" t="s">
        <v>105</v>
      </c>
      <c r="J15" s="19" t="s">
        <v>30</v>
      </c>
      <c r="K15" s="8"/>
    </row>
    <row r="16" spans="1:11" s="25" customFormat="1" ht="84" x14ac:dyDescent="0.3">
      <c r="A16" s="108" t="s">
        <v>22</v>
      </c>
      <c r="B16" s="108" t="s">
        <v>51</v>
      </c>
      <c r="C16" s="109">
        <v>2240</v>
      </c>
      <c r="D16" s="109"/>
      <c r="E16" s="109"/>
      <c r="F16" s="110">
        <v>22000</v>
      </c>
      <c r="G16" s="111" t="s">
        <v>18</v>
      </c>
      <c r="H16" s="111" t="s">
        <v>67</v>
      </c>
      <c r="I16" s="111" t="s">
        <v>104</v>
      </c>
      <c r="J16" s="111" t="s">
        <v>30</v>
      </c>
      <c r="K16" s="8"/>
    </row>
    <row r="17" spans="1:11" s="25" customFormat="1" ht="42" x14ac:dyDescent="0.3">
      <c r="A17" s="58" t="s">
        <v>88</v>
      </c>
      <c r="B17" s="58" t="s">
        <v>70</v>
      </c>
      <c r="C17" s="59">
        <v>2240</v>
      </c>
      <c r="D17" s="59"/>
      <c r="E17" s="59"/>
      <c r="F17" s="62">
        <v>5760</v>
      </c>
      <c r="G17" s="32" t="s">
        <v>18</v>
      </c>
      <c r="H17" s="32" t="s">
        <v>67</v>
      </c>
      <c r="I17" s="32"/>
      <c r="J17" s="19" t="s">
        <v>30</v>
      </c>
      <c r="K17" s="8"/>
    </row>
    <row r="18" spans="1:11" ht="114.75" customHeight="1" x14ac:dyDescent="0.3">
      <c r="A18" s="303" t="s">
        <v>59</v>
      </c>
      <c r="B18" s="303" t="s">
        <v>336</v>
      </c>
      <c r="C18" s="304">
        <v>2240</v>
      </c>
      <c r="D18" s="304"/>
      <c r="E18" s="304"/>
      <c r="F18" s="302">
        <v>1386</v>
      </c>
      <c r="G18" s="305" t="s">
        <v>18</v>
      </c>
      <c r="H18" s="305" t="s">
        <v>83</v>
      </c>
      <c r="I18" s="305" t="s">
        <v>339</v>
      </c>
      <c r="J18" s="305" t="s">
        <v>30</v>
      </c>
      <c r="K18" s="8"/>
    </row>
    <row r="19" spans="1:11" s="25" customFormat="1" ht="114.75" customHeight="1" x14ac:dyDescent="0.3">
      <c r="A19" s="303" t="s">
        <v>59</v>
      </c>
      <c r="B19" s="306" t="s">
        <v>340</v>
      </c>
      <c r="C19" s="304">
        <v>2240</v>
      </c>
      <c r="D19" s="304"/>
      <c r="E19" s="304"/>
      <c r="F19" s="302">
        <v>2820</v>
      </c>
      <c r="G19" s="305" t="s">
        <v>18</v>
      </c>
      <c r="H19" s="305" t="s">
        <v>83</v>
      </c>
      <c r="I19" s="305" t="s">
        <v>338</v>
      </c>
      <c r="J19" s="305" t="s">
        <v>30</v>
      </c>
      <c r="K19" s="8"/>
    </row>
    <row r="20" spans="1:11" ht="139.19999999999999" customHeight="1" x14ac:dyDescent="0.3">
      <c r="A20" s="58" t="s">
        <v>60</v>
      </c>
      <c r="B20" s="58" t="s">
        <v>72</v>
      </c>
      <c r="C20" s="59">
        <v>2240</v>
      </c>
      <c r="D20" s="59"/>
      <c r="E20" s="59"/>
      <c r="F20" s="62">
        <v>3750</v>
      </c>
      <c r="G20" s="19" t="s">
        <v>18</v>
      </c>
      <c r="H20" s="19" t="s">
        <v>67</v>
      </c>
      <c r="I20" s="32"/>
      <c r="J20" s="19" t="s">
        <v>30</v>
      </c>
      <c r="K20" s="8"/>
    </row>
    <row r="21" spans="1:11" s="25" customFormat="1" ht="63" x14ac:dyDescent="0.3">
      <c r="A21" s="184" t="s">
        <v>32</v>
      </c>
      <c r="B21" s="184" t="s">
        <v>73</v>
      </c>
      <c r="C21" s="185">
        <v>2240</v>
      </c>
      <c r="D21" s="186"/>
      <c r="E21" s="186"/>
      <c r="F21" s="188">
        <v>1207.42</v>
      </c>
      <c r="G21" s="187" t="s">
        <v>18</v>
      </c>
      <c r="H21" s="187" t="s">
        <v>76</v>
      </c>
      <c r="I21" s="187" t="s">
        <v>188</v>
      </c>
      <c r="J21" s="187" t="s">
        <v>30</v>
      </c>
      <c r="K21" s="8"/>
    </row>
    <row r="22" spans="1:11" s="25" customFormat="1" ht="84" x14ac:dyDescent="0.3">
      <c r="A22" s="184" t="s">
        <v>32</v>
      </c>
      <c r="B22" s="184" t="s">
        <v>189</v>
      </c>
      <c r="C22" s="185">
        <v>2240</v>
      </c>
      <c r="D22" s="186"/>
      <c r="E22" s="186"/>
      <c r="F22" s="188">
        <v>798.72</v>
      </c>
      <c r="G22" s="187" t="s">
        <v>18</v>
      </c>
      <c r="H22" s="187" t="s">
        <v>76</v>
      </c>
      <c r="I22" s="187" t="s">
        <v>187</v>
      </c>
      <c r="J22" s="187" t="s">
        <v>30</v>
      </c>
      <c r="K22" s="8"/>
    </row>
    <row r="23" spans="1:11" s="25" customFormat="1" ht="63" x14ac:dyDescent="0.3">
      <c r="A23" s="143" t="s">
        <v>32</v>
      </c>
      <c r="B23" s="143" t="s">
        <v>108</v>
      </c>
      <c r="C23" s="144">
        <v>2240</v>
      </c>
      <c r="D23" s="144"/>
      <c r="E23" s="144"/>
      <c r="F23" s="146">
        <v>4276.8599999999997</v>
      </c>
      <c r="G23" s="147" t="s">
        <v>18</v>
      </c>
      <c r="H23" s="147" t="s">
        <v>67</v>
      </c>
      <c r="I23" s="147" t="s">
        <v>109</v>
      </c>
      <c r="J23" s="147" t="s">
        <v>30</v>
      </c>
      <c r="K23" s="8"/>
    </row>
    <row r="24" spans="1:11" s="25" customFormat="1" ht="63" x14ac:dyDescent="0.3">
      <c r="A24" s="143" t="s">
        <v>32</v>
      </c>
      <c r="B24" s="143" t="s">
        <v>107</v>
      </c>
      <c r="C24" s="144">
        <v>2240</v>
      </c>
      <c r="D24" s="145"/>
      <c r="E24" s="145"/>
      <c r="F24" s="146">
        <v>1717</v>
      </c>
      <c r="G24" s="147" t="s">
        <v>18</v>
      </c>
      <c r="H24" s="147" t="s">
        <v>67</v>
      </c>
      <c r="I24" s="147" t="s">
        <v>110</v>
      </c>
      <c r="J24" s="147" t="s">
        <v>30</v>
      </c>
      <c r="K24" s="8"/>
    </row>
    <row r="25" spans="1:11" ht="63" x14ac:dyDescent="0.3">
      <c r="A25" s="58" t="s">
        <v>24</v>
      </c>
      <c r="B25" s="58" t="s">
        <v>25</v>
      </c>
      <c r="C25" s="59">
        <v>2240</v>
      </c>
      <c r="D25" s="59"/>
      <c r="E25" s="59"/>
      <c r="F25" s="62">
        <v>1800</v>
      </c>
      <c r="G25" s="19" t="s">
        <v>18</v>
      </c>
      <c r="H25" s="19" t="s">
        <v>67</v>
      </c>
      <c r="I25" s="19"/>
      <c r="J25" s="19" t="s">
        <v>30</v>
      </c>
      <c r="K25" s="8"/>
    </row>
    <row r="26" spans="1:11" ht="63" x14ac:dyDescent="0.3">
      <c r="A26" s="24" t="s">
        <v>44</v>
      </c>
      <c r="B26" s="60" t="s">
        <v>147</v>
      </c>
      <c r="C26" s="61">
        <v>2240</v>
      </c>
      <c r="D26" s="61"/>
      <c r="E26" s="61"/>
      <c r="F26" s="63">
        <v>4500</v>
      </c>
      <c r="G26" s="37" t="s">
        <v>18</v>
      </c>
      <c r="H26" s="37" t="s">
        <v>75</v>
      </c>
      <c r="I26" s="37" t="s">
        <v>157</v>
      </c>
      <c r="J26" s="37" t="s">
        <v>30</v>
      </c>
      <c r="K26" s="8"/>
    </row>
    <row r="27" spans="1:11" s="25" customFormat="1" ht="84" x14ac:dyDescent="0.3">
      <c r="A27" s="307" t="s">
        <v>44</v>
      </c>
      <c r="B27" s="307" t="s">
        <v>38</v>
      </c>
      <c r="C27" s="308">
        <v>2240</v>
      </c>
      <c r="D27" s="308"/>
      <c r="E27" s="308"/>
      <c r="F27" s="309">
        <v>3672</v>
      </c>
      <c r="G27" s="310" t="s">
        <v>18</v>
      </c>
      <c r="H27" s="310" t="s">
        <v>83</v>
      </c>
      <c r="I27" s="310" t="s">
        <v>337</v>
      </c>
      <c r="J27" s="310" t="s">
        <v>30</v>
      </c>
      <c r="K27" s="8"/>
    </row>
    <row r="28" spans="1:11" ht="42" x14ac:dyDescent="0.3">
      <c r="A28" s="24" t="s">
        <v>23</v>
      </c>
      <c r="B28" s="18" t="s">
        <v>37</v>
      </c>
      <c r="C28" s="34">
        <v>2240</v>
      </c>
      <c r="D28" s="34"/>
      <c r="E28" s="34"/>
      <c r="F28" s="62">
        <v>840</v>
      </c>
      <c r="G28" s="32" t="s">
        <v>18</v>
      </c>
      <c r="H28" s="32" t="s">
        <v>67</v>
      </c>
      <c r="I28" s="20"/>
      <c r="J28" s="37" t="s">
        <v>30</v>
      </c>
      <c r="K28" s="8"/>
    </row>
    <row r="29" spans="1:11" ht="84" customHeight="1" x14ac:dyDescent="0.3">
      <c r="A29" s="58" t="s">
        <v>50</v>
      </c>
      <c r="B29" s="58" t="s">
        <v>90</v>
      </c>
      <c r="C29" s="59">
        <v>2240</v>
      </c>
      <c r="D29" s="59"/>
      <c r="E29" s="59"/>
      <c r="F29" s="62">
        <v>1500</v>
      </c>
      <c r="G29" s="19" t="s">
        <v>18</v>
      </c>
      <c r="H29" s="19" t="s">
        <v>67</v>
      </c>
      <c r="I29" s="19"/>
      <c r="J29" s="19" t="s">
        <v>30</v>
      </c>
      <c r="K29" s="8"/>
    </row>
    <row r="30" spans="1:11" ht="111" customHeight="1" x14ac:dyDescent="0.3">
      <c r="A30" s="97" t="s">
        <v>54</v>
      </c>
      <c r="B30" s="97" t="s">
        <v>100</v>
      </c>
      <c r="C30" s="98">
        <v>2240</v>
      </c>
      <c r="D30" s="98"/>
      <c r="E30" s="98"/>
      <c r="F30" s="99">
        <v>59870.16</v>
      </c>
      <c r="G30" s="100" t="s">
        <v>18</v>
      </c>
      <c r="H30" s="100" t="s">
        <v>67</v>
      </c>
      <c r="I30" s="100" t="s">
        <v>101</v>
      </c>
      <c r="J30" s="100" t="s">
        <v>30</v>
      </c>
      <c r="K30" s="8"/>
    </row>
    <row r="31" spans="1:11" s="25" customFormat="1" ht="111" customHeight="1" x14ac:dyDescent="0.3">
      <c r="A31" s="97" t="s">
        <v>54</v>
      </c>
      <c r="B31" s="97" t="s">
        <v>100</v>
      </c>
      <c r="C31" s="98">
        <v>2240</v>
      </c>
      <c r="D31" s="98"/>
      <c r="E31" s="98"/>
      <c r="F31" s="99">
        <v>8083.1</v>
      </c>
      <c r="G31" s="100" t="s">
        <v>18</v>
      </c>
      <c r="H31" s="100" t="s">
        <v>76</v>
      </c>
      <c r="I31" s="100" t="s">
        <v>195</v>
      </c>
      <c r="J31" s="100" t="s">
        <v>30</v>
      </c>
      <c r="K31" s="8"/>
    </row>
    <row r="32" spans="1:11" s="25" customFormat="1" ht="84" x14ac:dyDescent="0.3">
      <c r="A32" s="224" t="s">
        <v>54</v>
      </c>
      <c r="B32" s="224" t="s">
        <v>100</v>
      </c>
      <c r="C32" s="225">
        <v>2240</v>
      </c>
      <c r="D32" s="94"/>
      <c r="E32" s="94"/>
      <c r="F32" s="220">
        <v>4009.42</v>
      </c>
      <c r="G32" s="96" t="s">
        <v>18</v>
      </c>
      <c r="H32" s="96" t="s">
        <v>78</v>
      </c>
      <c r="I32" s="96" t="s">
        <v>237</v>
      </c>
      <c r="J32" s="96" t="s">
        <v>30</v>
      </c>
      <c r="K32" s="8"/>
    </row>
    <row r="33" spans="1:11" s="25" customFormat="1" ht="84" x14ac:dyDescent="0.3">
      <c r="A33" s="93" t="s">
        <v>54</v>
      </c>
      <c r="B33" s="97" t="s">
        <v>100</v>
      </c>
      <c r="C33" s="94">
        <v>2240</v>
      </c>
      <c r="D33" s="94"/>
      <c r="E33" s="94"/>
      <c r="F33" s="220">
        <v>5998.32</v>
      </c>
      <c r="G33" s="96" t="s">
        <v>18</v>
      </c>
      <c r="H33" s="96" t="s">
        <v>78</v>
      </c>
      <c r="I33" s="100" t="s">
        <v>238</v>
      </c>
      <c r="J33" s="96" t="s">
        <v>30</v>
      </c>
      <c r="K33" s="8"/>
    </row>
    <row r="34" spans="1:11" s="25" customFormat="1" ht="103.95" customHeight="1" x14ac:dyDescent="0.3">
      <c r="A34" s="58" t="s">
        <v>49</v>
      </c>
      <c r="B34" s="182" t="s">
        <v>182</v>
      </c>
      <c r="C34" s="59">
        <v>2240</v>
      </c>
      <c r="D34" s="59"/>
      <c r="E34" s="59"/>
      <c r="F34" s="62">
        <v>2000</v>
      </c>
      <c r="G34" s="19" t="s">
        <v>18</v>
      </c>
      <c r="H34" s="19" t="s">
        <v>76</v>
      </c>
      <c r="I34" s="19" t="s">
        <v>181</v>
      </c>
      <c r="J34" s="19" t="s">
        <v>30</v>
      </c>
      <c r="K34" s="8"/>
    </row>
    <row r="35" spans="1:11" ht="42" x14ac:dyDescent="0.3">
      <c r="A35" s="101" t="s">
        <v>26</v>
      </c>
      <c r="B35" s="97" t="s">
        <v>99</v>
      </c>
      <c r="C35" s="98">
        <v>2271</v>
      </c>
      <c r="D35" s="98"/>
      <c r="E35" s="98"/>
      <c r="F35" s="99">
        <v>15692.82</v>
      </c>
      <c r="G35" s="100" t="s">
        <v>18</v>
      </c>
      <c r="H35" s="100" t="s">
        <v>67</v>
      </c>
      <c r="I35" s="100" t="s">
        <v>102</v>
      </c>
      <c r="J35" s="102" t="s">
        <v>30</v>
      </c>
      <c r="K35" s="8"/>
    </row>
    <row r="36" spans="1:11" s="25" customFormat="1" ht="63" x14ac:dyDescent="0.3">
      <c r="A36" s="103" t="s">
        <v>26</v>
      </c>
      <c r="B36" s="103" t="s">
        <v>39</v>
      </c>
      <c r="C36" s="141">
        <v>2271</v>
      </c>
      <c r="D36" s="141"/>
      <c r="E36" s="141"/>
      <c r="F36" s="142">
        <v>3621.42</v>
      </c>
      <c r="G36" s="96" t="s">
        <v>18</v>
      </c>
      <c r="H36" s="96" t="s">
        <v>75</v>
      </c>
      <c r="I36" s="96" t="s">
        <v>176</v>
      </c>
      <c r="J36" s="104" t="s">
        <v>30</v>
      </c>
      <c r="K36" s="8"/>
    </row>
    <row r="37" spans="1:11" s="25" customFormat="1" ht="42" x14ac:dyDescent="0.3">
      <c r="A37" s="103" t="s">
        <v>26</v>
      </c>
      <c r="B37" s="103" t="s">
        <v>39</v>
      </c>
      <c r="C37" s="141">
        <v>2271</v>
      </c>
      <c r="D37" s="141"/>
      <c r="E37" s="141"/>
      <c r="F37" s="142">
        <v>915.76</v>
      </c>
      <c r="G37" s="96" t="s">
        <v>18</v>
      </c>
      <c r="H37" s="96" t="s">
        <v>75</v>
      </c>
      <c r="I37" s="96" t="s">
        <v>175</v>
      </c>
      <c r="J37" s="104" t="s">
        <v>30</v>
      </c>
      <c r="K37" s="8"/>
    </row>
    <row r="38" spans="1:11" ht="63" x14ac:dyDescent="0.4">
      <c r="A38" s="108" t="s">
        <v>48</v>
      </c>
      <c r="B38" s="108" t="s">
        <v>52</v>
      </c>
      <c r="C38" s="109">
        <v>2272</v>
      </c>
      <c r="D38" s="109"/>
      <c r="E38" s="109"/>
      <c r="F38" s="110">
        <v>4471</v>
      </c>
      <c r="G38" s="111" t="s">
        <v>18</v>
      </c>
      <c r="H38" s="111" t="s">
        <v>67</v>
      </c>
      <c r="I38" s="113" t="s">
        <v>106</v>
      </c>
      <c r="J38" s="111" t="s">
        <v>30</v>
      </c>
      <c r="K38" s="8"/>
    </row>
    <row r="39" spans="1:11" s="25" customFormat="1" ht="63" x14ac:dyDescent="0.4">
      <c r="A39" s="58" t="s">
        <v>48</v>
      </c>
      <c r="B39" s="58" t="s">
        <v>52</v>
      </c>
      <c r="C39" s="59">
        <v>2272</v>
      </c>
      <c r="D39" s="59"/>
      <c r="E39" s="59"/>
      <c r="F39" s="211">
        <v>3000</v>
      </c>
      <c r="G39" s="19" t="s">
        <v>18</v>
      </c>
      <c r="H39" s="19" t="s">
        <v>78</v>
      </c>
      <c r="I39" s="122" t="s">
        <v>203</v>
      </c>
      <c r="J39" s="19" t="s">
        <v>30</v>
      </c>
      <c r="K39" s="8"/>
    </row>
    <row r="40" spans="1:11" ht="42" x14ac:dyDescent="0.3">
      <c r="A40" s="89" t="s">
        <v>27</v>
      </c>
      <c r="B40" s="89" t="s">
        <v>95</v>
      </c>
      <c r="C40" s="90">
        <v>2273</v>
      </c>
      <c r="D40" s="90"/>
      <c r="E40" s="90"/>
      <c r="F40" s="91">
        <v>28527</v>
      </c>
      <c r="G40" s="92" t="s">
        <v>18</v>
      </c>
      <c r="H40" s="92" t="s">
        <v>67</v>
      </c>
      <c r="I40" s="92" t="s">
        <v>92</v>
      </c>
      <c r="J40" s="92" t="s">
        <v>30</v>
      </c>
      <c r="K40" s="8"/>
    </row>
    <row r="41" spans="1:11" ht="42" x14ac:dyDescent="0.3">
      <c r="A41" s="97" t="s">
        <v>28</v>
      </c>
      <c r="B41" s="97" t="s">
        <v>96</v>
      </c>
      <c r="C41" s="98">
        <v>2273</v>
      </c>
      <c r="D41" s="98"/>
      <c r="E41" s="98"/>
      <c r="F41" s="99">
        <v>9000</v>
      </c>
      <c r="G41" s="100" t="s">
        <v>18</v>
      </c>
      <c r="H41" s="100" t="s">
        <v>67</v>
      </c>
      <c r="I41" s="100" t="s">
        <v>93</v>
      </c>
      <c r="J41" s="100" t="s">
        <v>30</v>
      </c>
      <c r="K41" s="8"/>
    </row>
    <row r="42" spans="1:11" s="25" customFormat="1" ht="42" x14ac:dyDescent="0.3">
      <c r="A42" s="93" t="s">
        <v>28</v>
      </c>
      <c r="B42" s="93" t="s">
        <v>96</v>
      </c>
      <c r="C42" s="94">
        <v>2273</v>
      </c>
      <c r="D42" s="94"/>
      <c r="E42" s="94"/>
      <c r="F42" s="95">
        <v>2028</v>
      </c>
      <c r="G42" s="96" t="s">
        <v>18</v>
      </c>
      <c r="H42" s="96" t="s">
        <v>67</v>
      </c>
      <c r="I42" s="96" t="s">
        <v>94</v>
      </c>
      <c r="J42" s="96" t="s">
        <v>30</v>
      </c>
      <c r="K42" s="8"/>
    </row>
    <row r="43" spans="1:11" s="25" customFormat="1" ht="42" x14ac:dyDescent="0.3">
      <c r="A43" s="97" t="s">
        <v>29</v>
      </c>
      <c r="B43" s="97" t="s">
        <v>98</v>
      </c>
      <c r="C43" s="98">
        <v>2275</v>
      </c>
      <c r="D43" s="98"/>
      <c r="E43" s="98"/>
      <c r="F43" s="99">
        <v>570</v>
      </c>
      <c r="G43" s="100" t="s">
        <v>18</v>
      </c>
      <c r="H43" s="100" t="s">
        <v>67</v>
      </c>
      <c r="I43" s="100" t="s">
        <v>103</v>
      </c>
      <c r="J43" s="100" t="s">
        <v>30</v>
      </c>
      <c r="K43" s="8"/>
    </row>
    <row r="44" spans="1:11" s="25" customFormat="1" ht="42" x14ac:dyDescent="0.3">
      <c r="A44" s="93" t="s">
        <v>29</v>
      </c>
      <c r="B44" s="93" t="s">
        <v>40</v>
      </c>
      <c r="C44" s="94">
        <v>2275</v>
      </c>
      <c r="D44" s="94"/>
      <c r="E44" s="94"/>
      <c r="F44" s="95">
        <v>273</v>
      </c>
      <c r="G44" s="96" t="s">
        <v>18</v>
      </c>
      <c r="H44" s="96" t="s">
        <v>67</v>
      </c>
      <c r="I44" s="96" t="s">
        <v>97</v>
      </c>
      <c r="J44" s="96" t="s">
        <v>30</v>
      </c>
      <c r="K44" s="8"/>
    </row>
    <row r="45" spans="1:11" ht="63" x14ac:dyDescent="0.3">
      <c r="A45" s="81" t="s">
        <v>41</v>
      </c>
      <c r="B45" s="58" t="s">
        <v>74</v>
      </c>
      <c r="C45" s="59">
        <v>2282</v>
      </c>
      <c r="D45" s="59"/>
      <c r="E45" s="59"/>
      <c r="F45" s="62">
        <v>11000</v>
      </c>
      <c r="G45" s="19" t="s">
        <v>18</v>
      </c>
      <c r="H45" s="19" t="s">
        <v>67</v>
      </c>
      <c r="I45" s="37"/>
      <c r="J45" s="37" t="s">
        <v>30</v>
      </c>
      <c r="K45" s="8"/>
    </row>
    <row r="46" spans="1:11" ht="33" customHeight="1" x14ac:dyDescent="0.3">
      <c r="A46" s="38" t="s">
        <v>34</v>
      </c>
      <c r="B46" s="39"/>
      <c r="C46" s="40"/>
      <c r="D46" s="40"/>
      <c r="E46" s="40"/>
      <c r="F46" s="64">
        <f>SUM(F8:F45)</f>
        <v>339947</v>
      </c>
      <c r="G46" s="22"/>
      <c r="H46" s="22"/>
      <c r="I46" s="22"/>
      <c r="J46" s="41"/>
      <c r="K46" s="9"/>
    </row>
    <row r="47" spans="1:11" s="25" customFormat="1" ht="175.2" customHeight="1" x14ac:dyDescent="0.3">
      <c r="A47" s="74" t="s">
        <v>91</v>
      </c>
      <c r="B47" s="60" t="s">
        <v>334</v>
      </c>
      <c r="C47" s="61">
        <v>3132</v>
      </c>
      <c r="D47" s="61"/>
      <c r="E47" s="61"/>
      <c r="F47" s="302">
        <v>99600</v>
      </c>
      <c r="G47" s="37" t="s">
        <v>18</v>
      </c>
      <c r="H47" s="37" t="s">
        <v>83</v>
      </c>
      <c r="I47" s="37" t="s">
        <v>333</v>
      </c>
      <c r="J47" s="37" t="s">
        <v>30</v>
      </c>
      <c r="K47" s="9"/>
    </row>
    <row r="48" spans="1:11" s="25" customFormat="1" ht="33" customHeight="1" x14ac:dyDescent="0.3">
      <c r="A48" s="38" t="s">
        <v>213</v>
      </c>
      <c r="B48" s="39"/>
      <c r="C48" s="40"/>
      <c r="D48" s="40"/>
      <c r="E48" s="40"/>
      <c r="F48" s="64">
        <f>F47</f>
        <v>99600</v>
      </c>
      <c r="G48" s="22"/>
      <c r="H48" s="22"/>
      <c r="I48" s="22"/>
      <c r="J48" s="41"/>
      <c r="K48" s="9"/>
    </row>
    <row r="49" spans="1:11" s="25" customFormat="1" ht="123" customHeight="1" x14ac:dyDescent="0.3">
      <c r="A49" s="241" t="s">
        <v>125</v>
      </c>
      <c r="B49" s="242" t="s">
        <v>159</v>
      </c>
      <c r="C49" s="243">
        <v>2240</v>
      </c>
      <c r="D49" s="243"/>
      <c r="E49" s="243"/>
      <c r="F49" s="244">
        <v>343693</v>
      </c>
      <c r="G49" s="245" t="s">
        <v>53</v>
      </c>
      <c r="H49" s="245" t="s">
        <v>82</v>
      </c>
      <c r="I49" s="245" t="s">
        <v>158</v>
      </c>
      <c r="J49" s="246">
        <v>44354422</v>
      </c>
      <c r="K49" s="9"/>
    </row>
    <row r="50" spans="1:11" s="25" customFormat="1" ht="123" customHeight="1" x14ac:dyDescent="0.3">
      <c r="A50" s="189" t="s">
        <v>208</v>
      </c>
      <c r="B50" s="58" t="s">
        <v>204</v>
      </c>
      <c r="C50" s="59">
        <v>2240</v>
      </c>
      <c r="D50" s="59"/>
      <c r="E50" s="59"/>
      <c r="F50" s="211">
        <v>8430000</v>
      </c>
      <c r="G50" s="19" t="s">
        <v>53</v>
      </c>
      <c r="H50" s="19" t="s">
        <v>78</v>
      </c>
      <c r="I50" s="19" t="s">
        <v>205</v>
      </c>
      <c r="J50" s="56">
        <v>44354422</v>
      </c>
      <c r="K50" s="9"/>
    </row>
    <row r="51" spans="1:11" s="25" customFormat="1" ht="123" customHeight="1" x14ac:dyDescent="0.3">
      <c r="A51" s="189" t="s">
        <v>209</v>
      </c>
      <c r="B51" s="219" t="s">
        <v>206</v>
      </c>
      <c r="C51" s="59">
        <v>2240</v>
      </c>
      <c r="D51" s="59"/>
      <c r="E51" s="59"/>
      <c r="F51" s="211">
        <v>350000</v>
      </c>
      <c r="G51" s="19" t="s">
        <v>53</v>
      </c>
      <c r="H51" s="19" t="s">
        <v>78</v>
      </c>
      <c r="I51" s="19" t="s">
        <v>205</v>
      </c>
      <c r="J51" s="56">
        <v>44354422</v>
      </c>
      <c r="K51" s="9"/>
    </row>
    <row r="52" spans="1:11" s="25" customFormat="1" ht="123" customHeight="1" x14ac:dyDescent="0.3">
      <c r="A52" s="189" t="s">
        <v>209</v>
      </c>
      <c r="B52" s="58" t="s">
        <v>207</v>
      </c>
      <c r="C52" s="59">
        <v>2240</v>
      </c>
      <c r="D52" s="59"/>
      <c r="E52" s="59"/>
      <c r="F52" s="211">
        <v>693750</v>
      </c>
      <c r="G52" s="19" t="s">
        <v>53</v>
      </c>
      <c r="H52" s="19" t="s">
        <v>82</v>
      </c>
      <c r="I52" s="19" t="s">
        <v>205</v>
      </c>
      <c r="J52" s="56">
        <v>44354422</v>
      </c>
      <c r="K52" s="9"/>
    </row>
    <row r="53" spans="1:11" s="25" customFormat="1" ht="33" customHeight="1" x14ac:dyDescent="0.3">
      <c r="A53" s="38" t="s">
        <v>124</v>
      </c>
      <c r="B53" s="39"/>
      <c r="C53" s="40"/>
      <c r="D53" s="40"/>
      <c r="E53" s="40"/>
      <c r="F53" s="64">
        <f>F49+F50+F51+F52</f>
        <v>9817443</v>
      </c>
      <c r="G53" s="22"/>
      <c r="H53" s="22"/>
      <c r="I53" s="22"/>
      <c r="J53" s="41"/>
      <c r="K53" s="9"/>
    </row>
    <row r="54" spans="1:11" s="25" customFormat="1" ht="185.25" customHeight="1" x14ac:dyDescent="0.3">
      <c r="A54" s="176" t="s">
        <v>57</v>
      </c>
      <c r="B54" s="176" t="s">
        <v>65</v>
      </c>
      <c r="C54" s="177">
        <v>3132</v>
      </c>
      <c r="D54" s="177"/>
      <c r="E54" s="177"/>
      <c r="F54" s="178">
        <v>6481100</v>
      </c>
      <c r="G54" s="179" t="s">
        <v>53</v>
      </c>
      <c r="H54" s="179" t="s">
        <v>67</v>
      </c>
      <c r="I54" s="180" t="s">
        <v>150</v>
      </c>
      <c r="J54" s="181">
        <v>44354422</v>
      </c>
      <c r="K54" s="9"/>
    </row>
    <row r="55" spans="1:11" s="25" customFormat="1" ht="185.25" customHeight="1" x14ac:dyDescent="0.3">
      <c r="A55" s="60" t="s">
        <v>115</v>
      </c>
      <c r="B55" s="60" t="s">
        <v>120</v>
      </c>
      <c r="C55" s="61">
        <v>3132</v>
      </c>
      <c r="D55" s="61"/>
      <c r="E55" s="61"/>
      <c r="F55" s="126">
        <v>69895.7</v>
      </c>
      <c r="G55" s="37" t="s">
        <v>18</v>
      </c>
      <c r="H55" s="37" t="s">
        <v>75</v>
      </c>
      <c r="I55" s="66" t="s">
        <v>122</v>
      </c>
      <c r="J55" s="56">
        <v>44354422</v>
      </c>
      <c r="K55" s="9"/>
    </row>
    <row r="56" spans="1:11" s="25" customFormat="1" ht="185.25" customHeight="1" x14ac:dyDescent="0.3">
      <c r="A56" s="60" t="s">
        <v>119</v>
      </c>
      <c r="B56" s="60" t="s">
        <v>121</v>
      </c>
      <c r="C56" s="61">
        <v>3132</v>
      </c>
      <c r="D56" s="61"/>
      <c r="E56" s="61"/>
      <c r="F56" s="126">
        <v>21720</v>
      </c>
      <c r="G56" s="37" t="s">
        <v>18</v>
      </c>
      <c r="H56" s="37" t="s">
        <v>75</v>
      </c>
      <c r="I56" s="66" t="s">
        <v>123</v>
      </c>
      <c r="J56" s="56">
        <v>44354422</v>
      </c>
      <c r="K56" s="9"/>
    </row>
    <row r="57" spans="1:11" s="25" customFormat="1" ht="185.25" customHeight="1" x14ac:dyDescent="0.3">
      <c r="A57" s="203" t="s">
        <v>91</v>
      </c>
      <c r="B57" s="204" t="s">
        <v>201</v>
      </c>
      <c r="C57" s="205">
        <v>3132</v>
      </c>
      <c r="D57" s="205"/>
      <c r="E57" s="205"/>
      <c r="F57" s="209">
        <v>315000</v>
      </c>
      <c r="G57" s="206" t="s">
        <v>18</v>
      </c>
      <c r="H57" s="206" t="s">
        <v>76</v>
      </c>
      <c r="I57" s="207" t="s">
        <v>202</v>
      </c>
      <c r="J57" s="208">
        <v>44354422</v>
      </c>
      <c r="K57" s="9"/>
    </row>
    <row r="58" spans="1:11" s="25" customFormat="1" ht="185.25" customHeight="1" x14ac:dyDescent="0.3">
      <c r="A58" s="249" t="s">
        <v>91</v>
      </c>
      <c r="B58" s="250" t="s">
        <v>165</v>
      </c>
      <c r="C58" s="251">
        <v>3132</v>
      </c>
      <c r="D58" s="251"/>
      <c r="E58" s="251"/>
      <c r="F58" s="252">
        <v>315000</v>
      </c>
      <c r="G58" s="253" t="s">
        <v>18</v>
      </c>
      <c r="H58" s="253" t="s">
        <v>75</v>
      </c>
      <c r="I58" s="254" t="s">
        <v>173</v>
      </c>
      <c r="J58" s="255">
        <v>44354422</v>
      </c>
      <c r="K58" s="9"/>
    </row>
    <row r="59" spans="1:11" s="25" customFormat="1" ht="185.25" customHeight="1" x14ac:dyDescent="0.3">
      <c r="A59" s="250" t="s">
        <v>57</v>
      </c>
      <c r="B59" s="250" t="s">
        <v>260</v>
      </c>
      <c r="C59" s="251">
        <v>3132</v>
      </c>
      <c r="D59" s="251"/>
      <c r="E59" s="251"/>
      <c r="F59" s="252">
        <v>1860000</v>
      </c>
      <c r="G59" s="253" t="s">
        <v>53</v>
      </c>
      <c r="H59" s="253" t="s">
        <v>83</v>
      </c>
      <c r="I59" s="254" t="s">
        <v>259</v>
      </c>
      <c r="J59" s="255">
        <v>44354422</v>
      </c>
      <c r="K59" s="9"/>
    </row>
    <row r="60" spans="1:11" s="25" customFormat="1" ht="185.25" customHeight="1" x14ac:dyDescent="0.3">
      <c r="A60" s="134" t="s">
        <v>91</v>
      </c>
      <c r="B60" s="135" t="s">
        <v>162</v>
      </c>
      <c r="C60" s="136">
        <v>3132</v>
      </c>
      <c r="D60" s="136"/>
      <c r="E60" s="136"/>
      <c r="F60" s="137">
        <v>315000</v>
      </c>
      <c r="G60" s="138" t="s">
        <v>18</v>
      </c>
      <c r="H60" s="138" t="s">
        <v>75</v>
      </c>
      <c r="I60" s="139" t="s">
        <v>172</v>
      </c>
      <c r="J60" s="140">
        <v>44354422</v>
      </c>
      <c r="K60" s="9"/>
    </row>
    <row r="61" spans="1:11" s="25" customFormat="1" ht="185.25" customHeight="1" x14ac:dyDescent="0.3">
      <c r="A61" s="135" t="s">
        <v>57</v>
      </c>
      <c r="B61" s="135" t="s">
        <v>258</v>
      </c>
      <c r="C61" s="136">
        <v>3132</v>
      </c>
      <c r="D61" s="136"/>
      <c r="E61" s="136"/>
      <c r="F61" s="137">
        <v>1760000</v>
      </c>
      <c r="G61" s="138" t="s">
        <v>53</v>
      </c>
      <c r="H61" s="138" t="s">
        <v>83</v>
      </c>
      <c r="I61" s="139" t="s">
        <v>259</v>
      </c>
      <c r="J61" s="140">
        <v>44354422</v>
      </c>
      <c r="K61" s="9"/>
    </row>
    <row r="62" spans="1:11" s="25" customFormat="1" ht="185.25" customHeight="1" x14ac:dyDescent="0.3">
      <c r="A62" s="74" t="s">
        <v>91</v>
      </c>
      <c r="B62" s="228" t="s">
        <v>227</v>
      </c>
      <c r="C62" s="61">
        <v>3132</v>
      </c>
      <c r="D62" s="61"/>
      <c r="E62" s="61"/>
      <c r="F62" s="62">
        <v>100000</v>
      </c>
      <c r="G62" s="19" t="s">
        <v>18</v>
      </c>
      <c r="H62" s="19" t="s">
        <v>78</v>
      </c>
      <c r="I62" s="66" t="s">
        <v>239</v>
      </c>
      <c r="J62" s="56">
        <v>44354422</v>
      </c>
      <c r="K62" s="9"/>
    </row>
    <row r="63" spans="1:11" s="25" customFormat="1" ht="196.95" customHeight="1" x14ac:dyDescent="0.3">
      <c r="A63" s="213" t="s">
        <v>91</v>
      </c>
      <c r="B63" s="228" t="s">
        <v>220</v>
      </c>
      <c r="C63" s="61">
        <v>3132</v>
      </c>
      <c r="D63" s="61"/>
      <c r="E63" s="61"/>
      <c r="F63" s="62">
        <v>90320.04</v>
      </c>
      <c r="G63" s="19" t="s">
        <v>18</v>
      </c>
      <c r="H63" s="19" t="s">
        <v>78</v>
      </c>
      <c r="I63" s="66" t="s">
        <v>240</v>
      </c>
      <c r="J63" s="56">
        <v>44354422</v>
      </c>
      <c r="K63" s="9"/>
    </row>
    <row r="64" spans="1:11" s="25" customFormat="1" ht="185.25" customHeight="1" x14ac:dyDescent="0.3">
      <c r="A64" s="213" t="s">
        <v>91</v>
      </c>
      <c r="B64" s="60" t="s">
        <v>221</v>
      </c>
      <c r="C64" s="61">
        <v>3132</v>
      </c>
      <c r="D64" s="61"/>
      <c r="E64" s="61"/>
      <c r="F64" s="62">
        <v>35000</v>
      </c>
      <c r="G64" s="19" t="s">
        <v>18</v>
      </c>
      <c r="H64" s="19" t="s">
        <v>78</v>
      </c>
      <c r="I64" s="66" t="s">
        <v>212</v>
      </c>
      <c r="J64" s="56">
        <v>44354422</v>
      </c>
      <c r="K64" s="9"/>
    </row>
    <row r="65" spans="1:11" s="25" customFormat="1" ht="33" customHeight="1" x14ac:dyDescent="0.3">
      <c r="A65" s="38" t="s">
        <v>55</v>
      </c>
      <c r="B65" s="39"/>
      <c r="C65" s="40"/>
      <c r="D65" s="40"/>
      <c r="E65" s="40"/>
      <c r="F65" s="64">
        <f>F54+F55+F56+F57+F58+F60+F62+F63+F64+F59+F61</f>
        <v>11363035.74</v>
      </c>
      <c r="G65" s="22"/>
      <c r="H65" s="22"/>
      <c r="I65" s="22"/>
      <c r="J65" s="41"/>
      <c r="K65" s="9"/>
    </row>
    <row r="66" spans="1:11" s="25" customFormat="1" ht="226.8" customHeight="1" x14ac:dyDescent="0.3">
      <c r="A66" s="82" t="s">
        <v>57</v>
      </c>
      <c r="B66" s="83" t="s">
        <v>66</v>
      </c>
      <c r="C66" s="59">
        <v>3131</v>
      </c>
      <c r="D66" s="59"/>
      <c r="E66" s="59"/>
      <c r="F66" s="62">
        <v>6038.39</v>
      </c>
      <c r="G66" s="19" t="s">
        <v>18</v>
      </c>
      <c r="H66" s="19" t="s">
        <v>75</v>
      </c>
      <c r="I66" s="84" t="s">
        <v>295</v>
      </c>
      <c r="J66" s="19" t="s">
        <v>30</v>
      </c>
      <c r="K66" s="67"/>
    </row>
    <row r="67" spans="1:11" s="25" customFormat="1" ht="174" customHeight="1" x14ac:dyDescent="0.3">
      <c r="A67" s="82" t="s">
        <v>57</v>
      </c>
      <c r="B67" s="58" t="s">
        <v>128</v>
      </c>
      <c r="C67" s="59">
        <v>3131</v>
      </c>
      <c r="D67" s="59"/>
      <c r="E67" s="59"/>
      <c r="F67" s="62">
        <v>237000</v>
      </c>
      <c r="G67" s="19" t="s">
        <v>53</v>
      </c>
      <c r="H67" s="19" t="s">
        <v>78</v>
      </c>
      <c r="I67" s="66" t="s">
        <v>127</v>
      </c>
      <c r="J67" s="19" t="s">
        <v>30</v>
      </c>
      <c r="K67" s="67"/>
    </row>
    <row r="68" spans="1:11" s="25" customFormat="1" ht="33" customHeight="1" x14ac:dyDescent="0.3">
      <c r="A68" s="38" t="s">
        <v>56</v>
      </c>
      <c r="B68" s="39"/>
      <c r="C68" s="40"/>
      <c r="D68" s="40"/>
      <c r="E68" s="40"/>
      <c r="F68" s="64">
        <f>SUM(F66:F67)</f>
        <v>243038.39</v>
      </c>
      <c r="G68" s="22"/>
      <c r="H68" s="22"/>
      <c r="I68" s="22"/>
      <c r="J68" s="41"/>
      <c r="K68" s="9"/>
    </row>
    <row r="69" spans="1:11" s="25" customFormat="1" ht="169.5" customHeight="1" x14ac:dyDescent="0.3">
      <c r="A69" s="129" t="s">
        <v>131</v>
      </c>
      <c r="B69" s="60" t="s">
        <v>130</v>
      </c>
      <c r="C69" s="61">
        <v>3132</v>
      </c>
      <c r="D69" s="61"/>
      <c r="E69" s="61"/>
      <c r="F69" s="62">
        <v>1583</v>
      </c>
      <c r="G69" s="37" t="s">
        <v>18</v>
      </c>
      <c r="H69" s="37" t="s">
        <v>75</v>
      </c>
      <c r="I69" s="66" t="s">
        <v>127</v>
      </c>
      <c r="J69" s="56">
        <v>44354422</v>
      </c>
      <c r="K69" s="9"/>
    </row>
    <row r="70" spans="1:11" s="25" customFormat="1" ht="159.6" customHeight="1" x14ac:dyDescent="0.4">
      <c r="A70" s="311" t="s">
        <v>91</v>
      </c>
      <c r="B70" s="312" t="s">
        <v>132</v>
      </c>
      <c r="C70" s="313">
        <v>3132</v>
      </c>
      <c r="D70" s="314"/>
      <c r="E70" s="314"/>
      <c r="F70" s="315">
        <v>750000</v>
      </c>
      <c r="G70" s="294" t="s">
        <v>126</v>
      </c>
      <c r="H70" s="316" t="s">
        <v>76</v>
      </c>
      <c r="I70" s="317" t="s">
        <v>251</v>
      </c>
      <c r="J70" s="19" t="s">
        <v>30</v>
      </c>
      <c r="K70" s="9"/>
    </row>
    <row r="71" spans="1:11" s="25" customFormat="1" ht="183" customHeight="1" x14ac:dyDescent="0.4">
      <c r="A71" s="60" t="s">
        <v>57</v>
      </c>
      <c r="B71" s="21" t="s">
        <v>148</v>
      </c>
      <c r="C71" s="117">
        <v>3132</v>
      </c>
      <c r="D71" s="118"/>
      <c r="E71" s="118"/>
      <c r="F71" s="119">
        <v>3727513</v>
      </c>
      <c r="G71" s="20" t="s">
        <v>53</v>
      </c>
      <c r="H71" s="120" t="s">
        <v>76</v>
      </c>
      <c r="I71" s="66" t="s">
        <v>127</v>
      </c>
      <c r="J71" s="19" t="s">
        <v>30</v>
      </c>
      <c r="K71" s="9"/>
    </row>
    <row r="72" spans="1:11" s="25" customFormat="1" ht="151.80000000000001" customHeight="1" x14ac:dyDescent="0.4">
      <c r="A72" s="60" t="s">
        <v>57</v>
      </c>
      <c r="B72" s="21" t="s">
        <v>149</v>
      </c>
      <c r="C72" s="117">
        <v>3132</v>
      </c>
      <c r="D72" s="118"/>
      <c r="E72" s="118"/>
      <c r="F72" s="119">
        <v>5100000</v>
      </c>
      <c r="G72" s="20" t="s">
        <v>53</v>
      </c>
      <c r="H72" s="120" t="s">
        <v>76</v>
      </c>
      <c r="I72" s="66" t="s">
        <v>127</v>
      </c>
      <c r="J72" s="19" t="s">
        <v>30</v>
      </c>
      <c r="K72" s="9"/>
    </row>
    <row r="73" spans="1:11" s="25" customFormat="1" ht="218.25" customHeight="1" x14ac:dyDescent="0.4">
      <c r="A73" s="202" t="s">
        <v>57</v>
      </c>
      <c r="B73" s="197" t="s">
        <v>321</v>
      </c>
      <c r="C73" s="258">
        <v>3132</v>
      </c>
      <c r="D73" s="259"/>
      <c r="E73" s="259"/>
      <c r="F73" s="260">
        <v>5600000</v>
      </c>
      <c r="G73" s="152" t="s">
        <v>53</v>
      </c>
      <c r="H73" s="201" t="s">
        <v>82</v>
      </c>
      <c r="I73" s="133" t="s">
        <v>210</v>
      </c>
      <c r="J73" s="132" t="s">
        <v>30</v>
      </c>
      <c r="K73" s="9"/>
    </row>
    <row r="74" spans="1:11" s="25" customFormat="1" ht="33" customHeight="1" x14ac:dyDescent="0.3">
      <c r="A74" s="38" t="s">
        <v>129</v>
      </c>
      <c r="B74" s="39"/>
      <c r="C74" s="40"/>
      <c r="D74" s="40"/>
      <c r="E74" s="40"/>
      <c r="F74" s="64">
        <f>F69+F70+F71+F72+F73</f>
        <v>15179096</v>
      </c>
      <c r="G74" s="22"/>
      <c r="H74" s="22"/>
      <c r="I74" s="22"/>
      <c r="J74" s="41"/>
      <c r="K74" s="9"/>
    </row>
    <row r="75" spans="1:11" s="25" customFormat="1" ht="261.75" customHeight="1" x14ac:dyDescent="0.3">
      <c r="A75" s="202" t="s">
        <v>57</v>
      </c>
      <c r="B75" s="202" t="s">
        <v>322</v>
      </c>
      <c r="C75" s="256">
        <v>3132</v>
      </c>
      <c r="D75" s="256"/>
      <c r="E75" s="256"/>
      <c r="F75" s="257">
        <v>16602483</v>
      </c>
      <c r="G75" s="152" t="s">
        <v>53</v>
      </c>
      <c r="H75" s="152" t="s">
        <v>84</v>
      </c>
      <c r="I75" s="152" t="s">
        <v>254</v>
      </c>
      <c r="J75" s="132" t="s">
        <v>30</v>
      </c>
      <c r="K75" s="9"/>
    </row>
    <row r="76" spans="1:11" s="25" customFormat="1" ht="33" customHeight="1" x14ac:dyDescent="0.3">
      <c r="A76" s="240" t="s">
        <v>255</v>
      </c>
      <c r="B76" s="39"/>
      <c r="C76" s="40"/>
      <c r="D76" s="40"/>
      <c r="E76" s="40"/>
      <c r="F76" s="64">
        <f>F75</f>
        <v>16602483</v>
      </c>
      <c r="G76" s="22"/>
      <c r="H76" s="22"/>
      <c r="I76" s="22"/>
      <c r="J76" s="41"/>
      <c r="K76" s="9"/>
    </row>
    <row r="77" spans="1:11" s="25" customFormat="1" ht="159" customHeight="1" x14ac:dyDescent="0.4">
      <c r="A77" s="311" t="s">
        <v>91</v>
      </c>
      <c r="B77" s="312" t="s">
        <v>134</v>
      </c>
      <c r="C77" s="313">
        <v>3132</v>
      </c>
      <c r="D77" s="314"/>
      <c r="E77" s="314"/>
      <c r="F77" s="315">
        <v>725000</v>
      </c>
      <c r="G77" s="294" t="s">
        <v>126</v>
      </c>
      <c r="H77" s="316" t="s">
        <v>76</v>
      </c>
      <c r="I77" s="317" t="s">
        <v>252</v>
      </c>
      <c r="J77" s="318" t="s">
        <v>30</v>
      </c>
      <c r="K77" s="9"/>
    </row>
    <row r="78" spans="1:11" s="25" customFormat="1" ht="233.4" customHeight="1" x14ac:dyDescent="0.3">
      <c r="A78" s="149" t="s">
        <v>57</v>
      </c>
      <c r="B78" s="130" t="s">
        <v>164</v>
      </c>
      <c r="C78" s="150">
        <v>3132</v>
      </c>
      <c r="D78" s="150"/>
      <c r="E78" s="150"/>
      <c r="F78" s="151">
        <v>2387950</v>
      </c>
      <c r="G78" s="152" t="s">
        <v>18</v>
      </c>
      <c r="H78" s="132" t="s">
        <v>75</v>
      </c>
      <c r="I78" s="133" t="s">
        <v>163</v>
      </c>
      <c r="J78" s="132" t="s">
        <v>30</v>
      </c>
      <c r="K78" s="9"/>
    </row>
    <row r="79" spans="1:11" s="25" customFormat="1" ht="225.6" customHeight="1" x14ac:dyDescent="0.3">
      <c r="A79" s="60" t="s">
        <v>115</v>
      </c>
      <c r="B79" s="148" t="s">
        <v>167</v>
      </c>
      <c r="C79" s="121">
        <v>3132</v>
      </c>
      <c r="D79" s="121"/>
      <c r="E79" s="121"/>
      <c r="F79" s="151">
        <v>29291.17</v>
      </c>
      <c r="G79" s="37" t="s">
        <v>18</v>
      </c>
      <c r="H79" s="19" t="s">
        <v>75</v>
      </c>
      <c r="I79" s="66" t="s">
        <v>166</v>
      </c>
      <c r="J79" s="19" t="s">
        <v>30</v>
      </c>
      <c r="K79" s="9"/>
    </row>
    <row r="80" spans="1:11" s="25" customFormat="1" ht="228.6" customHeight="1" x14ac:dyDescent="0.3">
      <c r="A80" s="60" t="s">
        <v>119</v>
      </c>
      <c r="B80" s="148" t="s">
        <v>168</v>
      </c>
      <c r="C80" s="121">
        <v>3132</v>
      </c>
      <c r="D80" s="121"/>
      <c r="E80" s="121"/>
      <c r="F80" s="151">
        <v>5988</v>
      </c>
      <c r="G80" s="37" t="s">
        <v>18</v>
      </c>
      <c r="H80" s="19" t="s">
        <v>75</v>
      </c>
      <c r="I80" s="66" t="s">
        <v>174</v>
      </c>
      <c r="J80" s="19" t="s">
        <v>30</v>
      </c>
      <c r="K80" s="9"/>
    </row>
    <row r="81" spans="1:11" s="25" customFormat="1" ht="228.6" customHeight="1" x14ac:dyDescent="0.3">
      <c r="A81" s="74" t="s">
        <v>91</v>
      </c>
      <c r="B81" s="148" t="s">
        <v>256</v>
      </c>
      <c r="C81" s="121">
        <v>3132</v>
      </c>
      <c r="D81" s="121"/>
      <c r="E81" s="121"/>
      <c r="F81" s="261">
        <v>500000</v>
      </c>
      <c r="G81" s="37" t="s">
        <v>126</v>
      </c>
      <c r="H81" s="19" t="s">
        <v>84</v>
      </c>
      <c r="I81" s="66" t="s">
        <v>257</v>
      </c>
      <c r="J81" s="19" t="s">
        <v>30</v>
      </c>
      <c r="K81" s="9"/>
    </row>
    <row r="82" spans="1:11" s="25" customFormat="1" ht="33" customHeight="1" x14ac:dyDescent="0.3">
      <c r="A82" s="38" t="s">
        <v>133</v>
      </c>
      <c r="B82" s="39"/>
      <c r="C82" s="40"/>
      <c r="D82" s="40"/>
      <c r="E82" s="40"/>
      <c r="F82" s="64">
        <f>F77+F78+F79+F80+F81</f>
        <v>3648229.17</v>
      </c>
      <c r="G82" s="22"/>
      <c r="H82" s="22"/>
      <c r="I82" s="22"/>
      <c r="J82" s="41"/>
      <c r="K82" s="9"/>
    </row>
    <row r="83" spans="1:11" s="16" customFormat="1" ht="126" x14ac:dyDescent="0.3">
      <c r="A83" s="60" t="s">
        <v>19</v>
      </c>
      <c r="B83" s="60" t="s">
        <v>262</v>
      </c>
      <c r="C83" s="78" t="s">
        <v>43</v>
      </c>
      <c r="D83" s="61"/>
      <c r="E83" s="61"/>
      <c r="F83" s="226">
        <v>200000</v>
      </c>
      <c r="G83" s="37" t="s">
        <v>126</v>
      </c>
      <c r="H83" s="37" t="s">
        <v>75</v>
      </c>
      <c r="I83" s="19" t="s">
        <v>79</v>
      </c>
      <c r="J83" s="19" t="s">
        <v>30</v>
      </c>
      <c r="K83" s="17"/>
    </row>
    <row r="84" spans="1:11" s="16" customFormat="1" ht="105" x14ac:dyDescent="0.3">
      <c r="A84" s="60" t="s">
        <v>19</v>
      </c>
      <c r="B84" s="60" t="s">
        <v>263</v>
      </c>
      <c r="C84" s="78" t="s">
        <v>43</v>
      </c>
      <c r="D84" s="61"/>
      <c r="E84" s="61"/>
      <c r="F84" s="226">
        <v>400000</v>
      </c>
      <c r="G84" s="37" t="s">
        <v>126</v>
      </c>
      <c r="H84" s="37" t="s">
        <v>76</v>
      </c>
      <c r="I84" s="37" t="s">
        <v>77</v>
      </c>
      <c r="J84" s="37" t="s">
        <v>30</v>
      </c>
      <c r="K84" s="17"/>
    </row>
    <row r="85" spans="1:11" s="16" customFormat="1" ht="126" x14ac:dyDescent="0.3">
      <c r="A85" s="24" t="s">
        <v>19</v>
      </c>
      <c r="B85" s="24" t="s">
        <v>264</v>
      </c>
      <c r="C85" s="53" t="s">
        <v>43</v>
      </c>
      <c r="D85" s="36"/>
      <c r="E85" s="36"/>
      <c r="F85" s="226">
        <v>400000</v>
      </c>
      <c r="G85" s="37" t="s">
        <v>126</v>
      </c>
      <c r="H85" s="20" t="s">
        <v>76</v>
      </c>
      <c r="I85" s="37" t="s">
        <v>77</v>
      </c>
      <c r="J85" s="20" t="s">
        <v>30</v>
      </c>
      <c r="K85" s="17"/>
    </row>
    <row r="86" spans="1:11" s="16" customFormat="1" ht="125.25" customHeight="1" x14ac:dyDescent="0.3">
      <c r="A86" s="24" t="s">
        <v>19</v>
      </c>
      <c r="B86" s="24" t="s">
        <v>265</v>
      </c>
      <c r="C86" s="53" t="s">
        <v>43</v>
      </c>
      <c r="D86" s="36"/>
      <c r="E86" s="36"/>
      <c r="F86" s="226">
        <v>300000</v>
      </c>
      <c r="G86" s="37" t="s">
        <v>126</v>
      </c>
      <c r="H86" s="20" t="s">
        <v>83</v>
      </c>
      <c r="I86" s="37" t="s">
        <v>151</v>
      </c>
      <c r="J86" s="20" t="s">
        <v>30</v>
      </c>
      <c r="K86" s="17"/>
    </row>
    <row r="87" spans="1:11" s="16" customFormat="1" ht="126" x14ac:dyDescent="0.3">
      <c r="A87" s="24" t="s">
        <v>19</v>
      </c>
      <c r="B87" s="24" t="s">
        <v>266</v>
      </c>
      <c r="C87" s="53" t="s">
        <v>43</v>
      </c>
      <c r="D87" s="54"/>
      <c r="E87" s="54"/>
      <c r="F87" s="226">
        <v>200000</v>
      </c>
      <c r="G87" s="37" t="s">
        <v>126</v>
      </c>
      <c r="H87" s="20" t="s">
        <v>78</v>
      </c>
      <c r="I87" s="37" t="s">
        <v>80</v>
      </c>
      <c r="J87" s="20" t="s">
        <v>30</v>
      </c>
      <c r="K87" s="17"/>
    </row>
    <row r="88" spans="1:11" s="16" customFormat="1" ht="126" x14ac:dyDescent="0.3">
      <c r="A88" s="60" t="s">
        <v>19</v>
      </c>
      <c r="B88" s="60" t="s">
        <v>81</v>
      </c>
      <c r="C88" s="78" t="s">
        <v>43</v>
      </c>
      <c r="D88" s="79"/>
      <c r="E88" s="79"/>
      <c r="F88" s="63">
        <v>0</v>
      </c>
      <c r="G88" s="37" t="s">
        <v>126</v>
      </c>
      <c r="H88" s="37" t="s">
        <v>82</v>
      </c>
      <c r="I88" s="19" t="s">
        <v>261</v>
      </c>
      <c r="J88" s="20" t="s">
        <v>30</v>
      </c>
      <c r="K88" s="17"/>
    </row>
    <row r="89" spans="1:11" s="16" customFormat="1" ht="105" x14ac:dyDescent="0.3">
      <c r="A89" s="202" t="s">
        <v>19</v>
      </c>
      <c r="B89" s="202" t="s">
        <v>267</v>
      </c>
      <c r="C89" s="221" t="s">
        <v>43</v>
      </c>
      <c r="D89" s="222"/>
      <c r="E89" s="222"/>
      <c r="F89" s="223">
        <v>242947.95</v>
      </c>
      <c r="G89" s="152" t="s">
        <v>126</v>
      </c>
      <c r="H89" s="152" t="s">
        <v>78</v>
      </c>
      <c r="I89" s="152" t="s">
        <v>294</v>
      </c>
      <c r="J89" s="152" t="s">
        <v>30</v>
      </c>
      <c r="K89" s="17"/>
    </row>
    <row r="90" spans="1:11" s="16" customFormat="1" ht="126" x14ac:dyDescent="0.3">
      <c r="A90" s="262" t="s">
        <v>231</v>
      </c>
      <c r="B90" s="262" t="s">
        <v>268</v>
      </c>
      <c r="C90" s="263" t="s">
        <v>43</v>
      </c>
      <c r="D90" s="264"/>
      <c r="E90" s="264"/>
      <c r="F90" s="265">
        <v>3426.45</v>
      </c>
      <c r="G90" s="174" t="s">
        <v>18</v>
      </c>
      <c r="H90" s="174" t="s">
        <v>82</v>
      </c>
      <c r="I90" s="152" t="s">
        <v>315</v>
      </c>
      <c r="J90" s="152" t="s">
        <v>30</v>
      </c>
      <c r="K90" s="17"/>
    </row>
    <row r="91" spans="1:11" s="16" customFormat="1" ht="126" x14ac:dyDescent="0.3">
      <c r="A91" s="60" t="s">
        <v>19</v>
      </c>
      <c r="B91" s="60" t="s">
        <v>269</v>
      </c>
      <c r="C91" s="78" t="s">
        <v>43</v>
      </c>
      <c r="D91" s="79"/>
      <c r="E91" s="79"/>
      <c r="F91" s="63">
        <v>200000</v>
      </c>
      <c r="G91" s="37" t="s">
        <v>126</v>
      </c>
      <c r="H91" s="37" t="s">
        <v>78</v>
      </c>
      <c r="I91" s="37" t="s">
        <v>80</v>
      </c>
      <c r="J91" s="37" t="s">
        <v>30</v>
      </c>
      <c r="K91" s="17"/>
    </row>
    <row r="92" spans="1:11" s="16" customFormat="1" ht="165" customHeight="1" x14ac:dyDescent="0.3">
      <c r="A92" s="60" t="s">
        <v>19</v>
      </c>
      <c r="B92" s="60" t="s">
        <v>270</v>
      </c>
      <c r="C92" s="78" t="s">
        <v>43</v>
      </c>
      <c r="D92" s="79"/>
      <c r="E92" s="79"/>
      <c r="F92" s="63">
        <v>400000</v>
      </c>
      <c r="G92" s="37" t="s">
        <v>126</v>
      </c>
      <c r="H92" s="37" t="s">
        <v>78</v>
      </c>
      <c r="I92" s="37" t="s">
        <v>118</v>
      </c>
      <c r="J92" s="37" t="s">
        <v>30</v>
      </c>
      <c r="K92" s="17"/>
    </row>
    <row r="93" spans="1:11" s="16" customFormat="1" ht="165" customHeight="1" x14ac:dyDescent="0.3">
      <c r="A93" s="60" t="s">
        <v>19</v>
      </c>
      <c r="B93" s="60" t="s">
        <v>271</v>
      </c>
      <c r="C93" s="78" t="s">
        <v>43</v>
      </c>
      <c r="D93" s="79"/>
      <c r="E93" s="79"/>
      <c r="F93" s="63">
        <v>1200000</v>
      </c>
      <c r="G93" s="37" t="s">
        <v>126</v>
      </c>
      <c r="H93" s="37" t="s">
        <v>83</v>
      </c>
      <c r="I93" s="19" t="s">
        <v>143</v>
      </c>
      <c r="J93" s="37" t="s">
        <v>30</v>
      </c>
      <c r="K93" s="17"/>
    </row>
    <row r="94" spans="1:11" s="16" customFormat="1" ht="164.25" customHeight="1" x14ac:dyDescent="0.3">
      <c r="A94" s="60" t="s">
        <v>19</v>
      </c>
      <c r="B94" s="60" t="s">
        <v>272</v>
      </c>
      <c r="C94" s="78" t="s">
        <v>43</v>
      </c>
      <c r="D94" s="79"/>
      <c r="E94" s="79"/>
      <c r="F94" s="63">
        <v>600000</v>
      </c>
      <c r="G94" s="37" t="s">
        <v>126</v>
      </c>
      <c r="H94" s="37" t="s">
        <v>83</v>
      </c>
      <c r="I94" s="37" t="s">
        <v>144</v>
      </c>
      <c r="J94" s="37" t="s">
        <v>30</v>
      </c>
      <c r="K94" s="17"/>
    </row>
    <row r="95" spans="1:11" s="16" customFormat="1" ht="145.94999999999999" customHeight="1" x14ac:dyDescent="0.3">
      <c r="A95" s="60" t="s">
        <v>19</v>
      </c>
      <c r="B95" s="60" t="s">
        <v>273</v>
      </c>
      <c r="C95" s="78" t="s">
        <v>43</v>
      </c>
      <c r="D95" s="79"/>
      <c r="E95" s="79"/>
      <c r="F95" s="63">
        <v>400000</v>
      </c>
      <c r="G95" s="37" t="s">
        <v>126</v>
      </c>
      <c r="H95" s="37" t="s">
        <v>76</v>
      </c>
      <c r="I95" s="37" t="s">
        <v>77</v>
      </c>
      <c r="J95" s="37" t="s">
        <v>30</v>
      </c>
      <c r="K95" s="17"/>
    </row>
    <row r="96" spans="1:11" s="16" customFormat="1" ht="143.25" customHeight="1" x14ac:dyDescent="0.3">
      <c r="A96" s="24" t="s">
        <v>19</v>
      </c>
      <c r="B96" s="60" t="s">
        <v>274</v>
      </c>
      <c r="C96" s="78" t="s">
        <v>43</v>
      </c>
      <c r="D96" s="79"/>
      <c r="E96" s="79"/>
      <c r="F96" s="63">
        <v>600000</v>
      </c>
      <c r="G96" s="37" t="s">
        <v>126</v>
      </c>
      <c r="H96" s="37" t="s">
        <v>83</v>
      </c>
      <c r="I96" s="19" t="s">
        <v>275</v>
      </c>
      <c r="J96" s="37" t="s">
        <v>30</v>
      </c>
      <c r="K96" s="17"/>
    </row>
    <row r="97" spans="1:11" s="16" customFormat="1" ht="169.2" customHeight="1" x14ac:dyDescent="0.3">
      <c r="A97" s="60" t="s">
        <v>19</v>
      </c>
      <c r="B97" s="60" t="s">
        <v>276</v>
      </c>
      <c r="C97" s="78" t="s">
        <v>43</v>
      </c>
      <c r="D97" s="79"/>
      <c r="E97" s="79"/>
      <c r="F97" s="226">
        <v>400000</v>
      </c>
      <c r="G97" s="37" t="s">
        <v>126</v>
      </c>
      <c r="H97" s="37" t="s">
        <v>76</v>
      </c>
      <c r="I97" s="37" t="s">
        <v>77</v>
      </c>
      <c r="J97" s="37" t="s">
        <v>30</v>
      </c>
      <c r="K97" s="17"/>
    </row>
    <row r="98" spans="1:11" s="16" customFormat="1" ht="166.95" customHeight="1" x14ac:dyDescent="0.3">
      <c r="A98" s="60" t="s">
        <v>19</v>
      </c>
      <c r="B98" s="60" t="s">
        <v>277</v>
      </c>
      <c r="C98" s="78" t="s">
        <v>43</v>
      </c>
      <c r="D98" s="79"/>
      <c r="E98" s="79"/>
      <c r="F98" s="63">
        <v>400000</v>
      </c>
      <c r="G98" s="37" t="s">
        <v>126</v>
      </c>
      <c r="H98" s="37" t="s">
        <v>83</v>
      </c>
      <c r="I98" s="37" t="s">
        <v>317</v>
      </c>
      <c r="J98" s="37" t="s">
        <v>30</v>
      </c>
      <c r="K98" s="17"/>
    </row>
    <row r="99" spans="1:11" s="16" customFormat="1" ht="181.95" customHeight="1" x14ac:dyDescent="0.3">
      <c r="A99" s="60" t="s">
        <v>19</v>
      </c>
      <c r="B99" s="60" t="s">
        <v>278</v>
      </c>
      <c r="C99" s="78" t="s">
        <v>43</v>
      </c>
      <c r="D99" s="79"/>
      <c r="E99" s="79"/>
      <c r="F99" s="63">
        <v>600000</v>
      </c>
      <c r="G99" s="37" t="s">
        <v>126</v>
      </c>
      <c r="H99" s="37" t="s">
        <v>83</v>
      </c>
      <c r="I99" s="19" t="s">
        <v>279</v>
      </c>
      <c r="J99" s="37" t="s">
        <v>30</v>
      </c>
      <c r="K99" s="17"/>
    </row>
    <row r="100" spans="1:11" s="16" customFormat="1" ht="177" customHeight="1" x14ac:dyDescent="0.3">
      <c r="A100" s="60" t="s">
        <v>19</v>
      </c>
      <c r="B100" s="60" t="s">
        <v>280</v>
      </c>
      <c r="C100" s="78" t="s">
        <v>43</v>
      </c>
      <c r="D100" s="79"/>
      <c r="E100" s="79"/>
      <c r="F100" s="63">
        <v>200000</v>
      </c>
      <c r="G100" s="37" t="s">
        <v>126</v>
      </c>
      <c r="H100" s="37" t="s">
        <v>84</v>
      </c>
      <c r="I100" s="37" t="s">
        <v>145</v>
      </c>
      <c r="J100" s="37" t="s">
        <v>30</v>
      </c>
      <c r="K100" s="17"/>
    </row>
    <row r="101" spans="1:11" s="16" customFormat="1" ht="210" customHeight="1" x14ac:dyDescent="0.3">
      <c r="A101" s="60" t="s">
        <v>19</v>
      </c>
      <c r="B101" s="60" t="s">
        <v>281</v>
      </c>
      <c r="C101" s="78" t="s">
        <v>43</v>
      </c>
      <c r="D101" s="79"/>
      <c r="E101" s="79"/>
      <c r="F101" s="63">
        <v>200000</v>
      </c>
      <c r="G101" s="37" t="s">
        <v>126</v>
      </c>
      <c r="H101" s="37" t="s">
        <v>75</v>
      </c>
      <c r="I101" s="37" t="s">
        <v>80</v>
      </c>
      <c r="J101" s="37" t="s">
        <v>30</v>
      </c>
      <c r="K101" s="17"/>
    </row>
    <row r="102" spans="1:11" s="16" customFormat="1" ht="210" customHeight="1" x14ac:dyDescent="0.3">
      <c r="A102" s="60" t="s">
        <v>19</v>
      </c>
      <c r="B102" s="60" t="s">
        <v>282</v>
      </c>
      <c r="C102" s="78" t="s">
        <v>43</v>
      </c>
      <c r="D102" s="79"/>
      <c r="E102" s="79"/>
      <c r="F102" s="63">
        <v>400000</v>
      </c>
      <c r="G102" s="37" t="s">
        <v>126</v>
      </c>
      <c r="H102" s="37" t="s">
        <v>78</v>
      </c>
      <c r="I102" s="37" t="s">
        <v>77</v>
      </c>
      <c r="J102" s="37" t="s">
        <v>30</v>
      </c>
      <c r="K102" s="17"/>
    </row>
    <row r="103" spans="1:11" s="16" customFormat="1" ht="177" customHeight="1" x14ac:dyDescent="0.3">
      <c r="A103" s="60" t="s">
        <v>19</v>
      </c>
      <c r="B103" s="60" t="s">
        <v>283</v>
      </c>
      <c r="C103" s="78" t="s">
        <v>43</v>
      </c>
      <c r="D103" s="79"/>
      <c r="E103" s="79"/>
      <c r="F103" s="63">
        <v>0</v>
      </c>
      <c r="G103" s="37" t="s">
        <v>126</v>
      </c>
      <c r="H103" s="37" t="s">
        <v>82</v>
      </c>
      <c r="I103" s="19" t="s">
        <v>284</v>
      </c>
      <c r="J103" s="37" t="s">
        <v>30</v>
      </c>
      <c r="K103" s="17"/>
    </row>
    <row r="104" spans="1:11" s="16" customFormat="1" ht="175.95" customHeight="1" x14ac:dyDescent="0.3">
      <c r="A104" s="60" t="s">
        <v>19</v>
      </c>
      <c r="B104" s="60" t="s">
        <v>285</v>
      </c>
      <c r="C104" s="78" t="s">
        <v>43</v>
      </c>
      <c r="D104" s="79"/>
      <c r="E104" s="79"/>
      <c r="F104" s="63">
        <v>400000</v>
      </c>
      <c r="G104" s="37" t="s">
        <v>126</v>
      </c>
      <c r="H104" s="37" t="s">
        <v>75</v>
      </c>
      <c r="I104" s="37" t="s">
        <v>77</v>
      </c>
      <c r="J104" s="37" t="s">
        <v>30</v>
      </c>
      <c r="K104" s="17"/>
    </row>
    <row r="105" spans="1:11" s="16" customFormat="1" ht="184.95" customHeight="1" x14ac:dyDescent="0.3">
      <c r="A105" s="60" t="s">
        <v>19</v>
      </c>
      <c r="B105" s="60" t="s">
        <v>286</v>
      </c>
      <c r="C105" s="78" t="s">
        <v>43</v>
      </c>
      <c r="D105" s="79"/>
      <c r="E105" s="79"/>
      <c r="F105" s="227">
        <v>853375</v>
      </c>
      <c r="G105" s="37" t="s">
        <v>126</v>
      </c>
      <c r="H105" s="37" t="s">
        <v>83</v>
      </c>
      <c r="I105" s="37" t="s">
        <v>245</v>
      </c>
      <c r="J105" s="37" t="s">
        <v>30</v>
      </c>
      <c r="K105" s="17"/>
    </row>
    <row r="106" spans="1:11" s="16" customFormat="1" ht="186" customHeight="1" x14ac:dyDescent="0.3">
      <c r="A106" s="266" t="s">
        <v>19</v>
      </c>
      <c r="B106" s="266" t="s">
        <v>287</v>
      </c>
      <c r="C106" s="267" t="s">
        <v>43</v>
      </c>
      <c r="D106" s="268"/>
      <c r="E106" s="268"/>
      <c r="F106" s="269">
        <v>339691.2</v>
      </c>
      <c r="G106" s="270" t="s">
        <v>126</v>
      </c>
      <c r="H106" s="270" t="s">
        <v>83</v>
      </c>
      <c r="I106" s="271" t="s">
        <v>318</v>
      </c>
      <c r="J106" s="270" t="s">
        <v>30</v>
      </c>
      <c r="K106" s="17"/>
    </row>
    <row r="107" spans="1:11" s="16" customFormat="1" ht="186" customHeight="1" x14ac:dyDescent="0.3">
      <c r="A107" s="266" t="s">
        <v>231</v>
      </c>
      <c r="B107" s="266" t="s">
        <v>319</v>
      </c>
      <c r="C107" s="267" t="s">
        <v>43</v>
      </c>
      <c r="D107" s="268"/>
      <c r="E107" s="268"/>
      <c r="F107" s="269">
        <v>33493.360000000001</v>
      </c>
      <c r="G107" s="270" t="s">
        <v>18</v>
      </c>
      <c r="H107" s="270" t="s">
        <v>83</v>
      </c>
      <c r="I107" s="271"/>
      <c r="J107" s="270" t="s">
        <v>30</v>
      </c>
      <c r="K107" s="17"/>
    </row>
    <row r="108" spans="1:11" s="16" customFormat="1" ht="170.25" customHeight="1" x14ac:dyDescent="0.3">
      <c r="A108" s="24" t="s">
        <v>19</v>
      </c>
      <c r="B108" s="60" t="s">
        <v>288</v>
      </c>
      <c r="C108" s="53" t="s">
        <v>43</v>
      </c>
      <c r="D108" s="54"/>
      <c r="E108" s="54"/>
      <c r="F108" s="63">
        <v>400000</v>
      </c>
      <c r="G108" s="37" t="s">
        <v>126</v>
      </c>
      <c r="H108" s="20" t="s">
        <v>84</v>
      </c>
      <c r="I108" s="37" t="s">
        <v>146</v>
      </c>
      <c r="J108" s="20" t="s">
        <v>30</v>
      </c>
      <c r="K108" s="17"/>
    </row>
    <row r="109" spans="1:11" s="16" customFormat="1" ht="170.25" customHeight="1" x14ac:dyDescent="0.3">
      <c r="A109" s="60" t="s">
        <v>19</v>
      </c>
      <c r="B109" s="60" t="s">
        <v>289</v>
      </c>
      <c r="C109" s="78" t="s">
        <v>43</v>
      </c>
      <c r="D109" s="79"/>
      <c r="E109" s="79"/>
      <c r="F109" s="63">
        <v>400000</v>
      </c>
      <c r="G109" s="37" t="s">
        <v>126</v>
      </c>
      <c r="H109" s="37" t="s">
        <v>83</v>
      </c>
      <c r="I109" s="37" t="s">
        <v>146</v>
      </c>
      <c r="J109" s="37" t="s">
        <v>30</v>
      </c>
      <c r="K109" s="17"/>
    </row>
    <row r="110" spans="1:11" s="16" customFormat="1" ht="170.25" customHeight="1" x14ac:dyDescent="0.3">
      <c r="A110" s="24" t="s">
        <v>19</v>
      </c>
      <c r="B110" s="60" t="s">
        <v>290</v>
      </c>
      <c r="C110" s="53" t="s">
        <v>43</v>
      </c>
      <c r="D110" s="54"/>
      <c r="E110" s="54"/>
      <c r="F110" s="63">
        <v>990425</v>
      </c>
      <c r="G110" s="37" t="s">
        <v>126</v>
      </c>
      <c r="H110" s="20" t="s">
        <v>82</v>
      </c>
      <c r="I110" s="37" t="s">
        <v>244</v>
      </c>
      <c r="J110" s="20" t="s">
        <v>30</v>
      </c>
      <c r="K110" s="17"/>
    </row>
    <row r="111" spans="1:11" s="16" customFormat="1" ht="170.25" customHeight="1" x14ac:dyDescent="0.3">
      <c r="A111" s="60" t="s">
        <v>19</v>
      </c>
      <c r="B111" s="60" t="s">
        <v>291</v>
      </c>
      <c r="C111" s="78" t="s">
        <v>43</v>
      </c>
      <c r="D111" s="79"/>
      <c r="E111" s="79"/>
      <c r="F111" s="63">
        <v>0</v>
      </c>
      <c r="G111" s="37" t="s">
        <v>126</v>
      </c>
      <c r="H111" s="37" t="s">
        <v>82</v>
      </c>
      <c r="I111" s="19" t="s">
        <v>284</v>
      </c>
      <c r="J111" s="37" t="s">
        <v>30</v>
      </c>
      <c r="K111" s="17"/>
    </row>
    <row r="112" spans="1:11" s="16" customFormat="1" ht="154.94999999999999" customHeight="1" x14ac:dyDescent="0.3">
      <c r="A112" s="60" t="s">
        <v>19</v>
      </c>
      <c r="B112" s="60" t="s">
        <v>292</v>
      </c>
      <c r="C112" s="78" t="s">
        <v>43</v>
      </c>
      <c r="D112" s="79"/>
      <c r="E112" s="79"/>
      <c r="F112" s="63">
        <v>380000</v>
      </c>
      <c r="G112" s="37" t="s">
        <v>126</v>
      </c>
      <c r="H112" s="37" t="s">
        <v>85</v>
      </c>
      <c r="I112" s="37" t="s">
        <v>293</v>
      </c>
      <c r="J112" s="37" t="s">
        <v>30</v>
      </c>
      <c r="K112" s="17"/>
    </row>
    <row r="113" spans="1:10" ht="33.6" customHeight="1" x14ac:dyDescent="0.4">
      <c r="A113" s="73" t="s">
        <v>42</v>
      </c>
      <c r="B113" s="70"/>
      <c r="C113" s="70"/>
      <c r="D113" s="70"/>
      <c r="E113" s="70"/>
      <c r="F113" s="71">
        <f>SUM(F83:F112)</f>
        <v>11143358.959999999</v>
      </c>
      <c r="G113" s="70"/>
      <c r="H113" s="85"/>
      <c r="I113" s="85"/>
      <c r="J113" s="72"/>
    </row>
    <row r="114" spans="1:10" s="25" customFormat="1" ht="155.4" customHeight="1" x14ac:dyDescent="0.4">
      <c r="A114" s="74" t="s">
        <v>91</v>
      </c>
      <c r="B114" s="87" t="s">
        <v>310</v>
      </c>
      <c r="C114" s="248">
        <v>3132</v>
      </c>
      <c r="D114" s="248"/>
      <c r="E114" s="248"/>
      <c r="F114" s="272">
        <v>8900</v>
      </c>
      <c r="G114" s="248" t="s">
        <v>18</v>
      </c>
      <c r="H114" s="248" t="s">
        <v>83</v>
      </c>
      <c r="I114" s="248" t="s">
        <v>309</v>
      </c>
      <c r="J114" s="37" t="s">
        <v>30</v>
      </c>
    </row>
    <row r="115" spans="1:10" s="25" customFormat="1" ht="149.4" customHeight="1" x14ac:dyDescent="0.4">
      <c r="A115" s="74" t="s">
        <v>91</v>
      </c>
      <c r="B115" s="87" t="s">
        <v>311</v>
      </c>
      <c r="C115" s="248">
        <v>3132</v>
      </c>
      <c r="D115" s="248"/>
      <c r="E115" s="248"/>
      <c r="F115" s="272">
        <v>8950</v>
      </c>
      <c r="G115" s="248" t="s">
        <v>18</v>
      </c>
      <c r="H115" s="248" t="s">
        <v>83</v>
      </c>
      <c r="I115" s="248" t="s">
        <v>309</v>
      </c>
      <c r="J115" s="37" t="s">
        <v>30</v>
      </c>
    </row>
    <row r="116" spans="1:10" s="25" customFormat="1" ht="33.6" customHeight="1" x14ac:dyDescent="0.4">
      <c r="A116" s="86" t="s">
        <v>307</v>
      </c>
      <c r="B116" s="69"/>
      <c r="C116" s="70"/>
      <c r="D116" s="70"/>
      <c r="E116" s="70"/>
      <c r="F116" s="71">
        <f>F114+F115</f>
        <v>17850</v>
      </c>
      <c r="G116" s="70"/>
      <c r="H116" s="70"/>
      <c r="I116" s="85"/>
      <c r="J116" s="72"/>
    </row>
    <row r="117" spans="1:10" s="25" customFormat="1" ht="190.8" customHeight="1" x14ac:dyDescent="0.4">
      <c r="A117" s="74" t="s">
        <v>314</v>
      </c>
      <c r="B117" s="87" t="s">
        <v>312</v>
      </c>
      <c r="C117" s="248">
        <v>2240</v>
      </c>
      <c r="D117" s="248"/>
      <c r="E117" s="248"/>
      <c r="F117" s="272">
        <v>7884</v>
      </c>
      <c r="G117" s="248" t="s">
        <v>18</v>
      </c>
      <c r="H117" s="248" t="s">
        <v>83</v>
      </c>
      <c r="I117" s="248" t="s">
        <v>309</v>
      </c>
      <c r="J117" s="37" t="s">
        <v>30</v>
      </c>
    </row>
    <row r="118" spans="1:10" s="25" customFormat="1" ht="190.2" customHeight="1" x14ac:dyDescent="0.4">
      <c r="A118" s="74" t="s">
        <v>314</v>
      </c>
      <c r="B118" s="87" t="s">
        <v>313</v>
      </c>
      <c r="C118" s="248">
        <v>2240</v>
      </c>
      <c r="D118" s="248"/>
      <c r="E118" s="248"/>
      <c r="F118" s="272">
        <v>7884</v>
      </c>
      <c r="G118" s="248" t="s">
        <v>18</v>
      </c>
      <c r="H118" s="248" t="s">
        <v>83</v>
      </c>
      <c r="I118" s="248" t="s">
        <v>309</v>
      </c>
      <c r="J118" s="37" t="s">
        <v>30</v>
      </c>
    </row>
    <row r="119" spans="1:10" s="25" customFormat="1" ht="33.6" customHeight="1" x14ac:dyDescent="0.4">
      <c r="A119" s="86" t="s">
        <v>308</v>
      </c>
      <c r="B119" s="69"/>
      <c r="C119" s="70"/>
      <c r="D119" s="70"/>
      <c r="E119" s="70"/>
      <c r="F119" s="71">
        <f>F117+F118</f>
        <v>15768</v>
      </c>
      <c r="G119" s="70"/>
      <c r="H119" s="70"/>
      <c r="I119" s="85"/>
      <c r="J119" s="72"/>
    </row>
    <row r="120" spans="1:10" s="25" customFormat="1" ht="262.2" customHeight="1" x14ac:dyDescent="0.4">
      <c r="A120" s="74" t="s">
        <v>91</v>
      </c>
      <c r="B120" s="87" t="s">
        <v>304</v>
      </c>
      <c r="C120" s="80">
        <v>3122</v>
      </c>
      <c r="D120" s="55"/>
      <c r="E120" s="55"/>
      <c r="F120" s="65">
        <v>366750</v>
      </c>
      <c r="G120" s="37" t="s">
        <v>126</v>
      </c>
      <c r="H120" s="56" t="s">
        <v>82</v>
      </c>
      <c r="I120" s="58" t="s">
        <v>303</v>
      </c>
      <c r="J120" s="37" t="s">
        <v>30</v>
      </c>
    </row>
    <row r="121" spans="1:10" s="25" customFormat="1" ht="232.2" customHeight="1" x14ac:dyDescent="0.4">
      <c r="A121" s="273" t="s">
        <v>91</v>
      </c>
      <c r="B121" s="274" t="s">
        <v>192</v>
      </c>
      <c r="C121" s="275">
        <v>3141</v>
      </c>
      <c r="D121" s="276"/>
      <c r="E121" s="276"/>
      <c r="F121" s="277">
        <v>44500</v>
      </c>
      <c r="G121" s="104" t="s">
        <v>18</v>
      </c>
      <c r="H121" s="301" t="s">
        <v>78</v>
      </c>
      <c r="I121" s="93" t="s">
        <v>324</v>
      </c>
      <c r="J121" s="104" t="s">
        <v>30</v>
      </c>
    </row>
    <row r="122" spans="1:10" s="25" customFormat="1" ht="168.6" customHeight="1" x14ac:dyDescent="0.4">
      <c r="A122" s="74" t="s">
        <v>64</v>
      </c>
      <c r="B122" s="87" t="s">
        <v>296</v>
      </c>
      <c r="C122" s="80">
        <v>3141</v>
      </c>
      <c r="D122" s="55"/>
      <c r="E122" s="55"/>
      <c r="F122" s="277">
        <v>247513</v>
      </c>
      <c r="G122" s="37" t="s">
        <v>126</v>
      </c>
      <c r="H122" s="56" t="s">
        <v>83</v>
      </c>
      <c r="I122" s="19" t="s">
        <v>299</v>
      </c>
      <c r="J122" s="37" t="s">
        <v>30</v>
      </c>
    </row>
    <row r="123" spans="1:10" s="25" customFormat="1" ht="168.6" customHeight="1" x14ac:dyDescent="0.4">
      <c r="A123" s="298" t="s">
        <v>115</v>
      </c>
      <c r="B123" s="87" t="s">
        <v>331</v>
      </c>
      <c r="C123" s="80">
        <v>3141</v>
      </c>
      <c r="D123" s="55"/>
      <c r="E123" s="55"/>
      <c r="F123" s="277">
        <v>3400</v>
      </c>
      <c r="G123" s="37" t="s">
        <v>18</v>
      </c>
      <c r="H123" s="56" t="s">
        <v>83</v>
      </c>
      <c r="I123" s="19"/>
      <c r="J123" s="37" t="s">
        <v>30</v>
      </c>
    </row>
    <row r="124" spans="1:10" s="25" customFormat="1" ht="168.6" customHeight="1" x14ac:dyDescent="0.4">
      <c r="A124" s="297" t="s">
        <v>119</v>
      </c>
      <c r="B124" s="87" t="s">
        <v>332</v>
      </c>
      <c r="C124" s="80">
        <v>3141</v>
      </c>
      <c r="D124" s="55"/>
      <c r="E124" s="55"/>
      <c r="F124" s="277">
        <v>4272</v>
      </c>
      <c r="G124" s="37" t="s">
        <v>18</v>
      </c>
      <c r="H124" s="56" t="s">
        <v>83</v>
      </c>
      <c r="I124" s="19"/>
      <c r="J124" s="37" t="s">
        <v>30</v>
      </c>
    </row>
    <row r="125" spans="1:10" s="25" customFormat="1" ht="232.2" customHeight="1" x14ac:dyDescent="0.4">
      <c r="A125" s="215" t="s">
        <v>91</v>
      </c>
      <c r="B125" s="278" t="s">
        <v>191</v>
      </c>
      <c r="C125" s="279">
        <v>3141</v>
      </c>
      <c r="D125" s="280"/>
      <c r="E125" s="280"/>
      <c r="F125" s="200">
        <v>44500</v>
      </c>
      <c r="G125" s="152" t="s">
        <v>18</v>
      </c>
      <c r="H125" s="300" t="s">
        <v>78</v>
      </c>
      <c r="I125" s="281" t="s">
        <v>325</v>
      </c>
      <c r="J125" s="152" t="s">
        <v>30</v>
      </c>
    </row>
    <row r="126" spans="1:10" s="25" customFormat="1" ht="171" customHeight="1" x14ac:dyDescent="0.4">
      <c r="A126" s="74" t="s">
        <v>64</v>
      </c>
      <c r="B126" s="87" t="s">
        <v>297</v>
      </c>
      <c r="C126" s="80">
        <v>3141</v>
      </c>
      <c r="D126" s="55"/>
      <c r="E126" s="55"/>
      <c r="F126" s="200">
        <v>528855</v>
      </c>
      <c r="G126" s="37" t="s">
        <v>126</v>
      </c>
      <c r="H126" s="56" t="s">
        <v>83</v>
      </c>
      <c r="I126" s="19" t="s">
        <v>298</v>
      </c>
      <c r="J126" s="37" t="s">
        <v>30</v>
      </c>
    </row>
    <row r="127" spans="1:10" s="25" customFormat="1" ht="171" customHeight="1" x14ac:dyDescent="0.4">
      <c r="A127" s="298" t="s">
        <v>115</v>
      </c>
      <c r="B127" s="87" t="s">
        <v>327</v>
      </c>
      <c r="C127" s="80">
        <v>3141</v>
      </c>
      <c r="D127" s="55"/>
      <c r="E127" s="55"/>
      <c r="F127" s="200">
        <v>7502</v>
      </c>
      <c r="G127" s="37" t="s">
        <v>18</v>
      </c>
      <c r="H127" s="56" t="s">
        <v>83</v>
      </c>
      <c r="I127" s="19"/>
      <c r="J127" s="37" t="s">
        <v>30</v>
      </c>
    </row>
    <row r="128" spans="1:10" s="25" customFormat="1" ht="171" customHeight="1" x14ac:dyDescent="0.4">
      <c r="A128" s="297" t="s">
        <v>119</v>
      </c>
      <c r="B128" s="87" t="s">
        <v>328</v>
      </c>
      <c r="C128" s="80">
        <v>3141</v>
      </c>
      <c r="D128" s="55"/>
      <c r="E128" s="55"/>
      <c r="F128" s="200">
        <v>4272</v>
      </c>
      <c r="G128" s="37" t="s">
        <v>18</v>
      </c>
      <c r="H128" s="56" t="s">
        <v>83</v>
      </c>
      <c r="I128" s="19"/>
      <c r="J128" s="37" t="s">
        <v>30</v>
      </c>
    </row>
    <row r="129" spans="1:10" s="25" customFormat="1" ht="185.25" customHeight="1" x14ac:dyDescent="0.4">
      <c r="A129" s="282" t="s">
        <v>91</v>
      </c>
      <c r="B129" s="283" t="s">
        <v>190</v>
      </c>
      <c r="C129" s="284">
        <v>3141</v>
      </c>
      <c r="D129" s="285"/>
      <c r="E129" s="285"/>
      <c r="F129" s="286">
        <v>44500</v>
      </c>
      <c r="G129" s="287" t="s">
        <v>18</v>
      </c>
      <c r="H129" s="299" t="s">
        <v>78</v>
      </c>
      <c r="I129" s="288" t="s">
        <v>326</v>
      </c>
      <c r="J129" s="287" t="s">
        <v>30</v>
      </c>
    </row>
    <row r="130" spans="1:10" s="25" customFormat="1" ht="148.19999999999999" customHeight="1" x14ac:dyDescent="0.4">
      <c r="A130" s="282" t="s">
        <v>64</v>
      </c>
      <c r="B130" s="283" t="s">
        <v>300</v>
      </c>
      <c r="C130" s="284">
        <v>3141</v>
      </c>
      <c r="D130" s="285"/>
      <c r="E130" s="285"/>
      <c r="F130" s="286">
        <v>66690</v>
      </c>
      <c r="G130" s="37" t="s">
        <v>126</v>
      </c>
      <c r="H130" s="56" t="s">
        <v>83</v>
      </c>
      <c r="I130" s="19" t="s">
        <v>301</v>
      </c>
      <c r="J130" s="37" t="s">
        <v>30</v>
      </c>
    </row>
    <row r="131" spans="1:10" s="25" customFormat="1" ht="148.19999999999999" customHeight="1" x14ac:dyDescent="0.4">
      <c r="A131" s="114" t="s">
        <v>115</v>
      </c>
      <c r="B131" s="87" t="s">
        <v>329</v>
      </c>
      <c r="C131" s="80">
        <v>3141</v>
      </c>
      <c r="D131" s="55"/>
      <c r="E131" s="55"/>
      <c r="F131" s="286">
        <v>862</v>
      </c>
      <c r="G131" s="37" t="s">
        <v>18</v>
      </c>
      <c r="H131" s="56" t="s">
        <v>83</v>
      </c>
      <c r="I131" s="19"/>
      <c r="J131" s="37" t="s">
        <v>30</v>
      </c>
    </row>
    <row r="132" spans="1:10" s="25" customFormat="1" ht="148.19999999999999" customHeight="1" x14ac:dyDescent="0.4">
      <c r="A132" s="297" t="s">
        <v>119</v>
      </c>
      <c r="B132" s="87" t="s">
        <v>330</v>
      </c>
      <c r="C132" s="80">
        <v>3141</v>
      </c>
      <c r="D132" s="55"/>
      <c r="E132" s="55"/>
      <c r="F132" s="286">
        <v>2136</v>
      </c>
      <c r="G132" s="37" t="s">
        <v>18</v>
      </c>
      <c r="H132" s="56" t="s">
        <v>83</v>
      </c>
      <c r="I132" s="19"/>
      <c r="J132" s="37" t="s">
        <v>30</v>
      </c>
    </row>
    <row r="133" spans="1:10" s="25" customFormat="1" ht="33" customHeight="1" x14ac:dyDescent="0.4">
      <c r="A133" s="86" t="s">
        <v>86</v>
      </c>
      <c r="B133" s="69"/>
      <c r="C133" s="70"/>
      <c r="D133" s="70"/>
      <c r="E133" s="70"/>
      <c r="F133" s="71">
        <f>F120+F121+F122+F123+F125+F126+F127+F129+F130+F131+F132+F128</f>
        <v>1361480</v>
      </c>
      <c r="G133" s="70"/>
      <c r="H133" s="85"/>
      <c r="I133" s="85"/>
      <c r="J133" s="72"/>
    </row>
    <row r="134" spans="1:10" s="25" customFormat="1" ht="217.8" customHeight="1" x14ac:dyDescent="0.4">
      <c r="A134" s="74" t="s">
        <v>314</v>
      </c>
      <c r="B134" s="87" t="s">
        <v>306</v>
      </c>
      <c r="C134" s="88">
        <v>2240</v>
      </c>
      <c r="D134" s="88"/>
      <c r="E134" s="88"/>
      <c r="F134" s="289">
        <v>3250</v>
      </c>
      <c r="G134" s="248" t="s">
        <v>18</v>
      </c>
      <c r="H134" s="248" t="s">
        <v>82</v>
      </c>
      <c r="I134" s="248" t="s">
        <v>305</v>
      </c>
      <c r="J134" s="19" t="s">
        <v>30</v>
      </c>
    </row>
    <row r="135" spans="1:10" s="25" customFormat="1" ht="33" customHeight="1" x14ac:dyDescent="0.4">
      <c r="A135" s="86" t="s">
        <v>302</v>
      </c>
      <c r="B135" s="69"/>
      <c r="C135" s="70"/>
      <c r="D135" s="70"/>
      <c r="E135" s="70"/>
      <c r="F135" s="71">
        <f>F134</f>
        <v>3250</v>
      </c>
      <c r="G135" s="70"/>
      <c r="H135" s="85"/>
      <c r="I135" s="85"/>
      <c r="J135" s="72"/>
    </row>
    <row r="136" spans="1:10" s="25" customFormat="1" ht="222" customHeight="1" x14ac:dyDescent="0.4">
      <c r="A136" s="74" t="s">
        <v>91</v>
      </c>
      <c r="B136" s="87" t="s">
        <v>136</v>
      </c>
      <c r="C136" s="80">
        <v>3142</v>
      </c>
      <c r="D136" s="55"/>
      <c r="E136" s="55"/>
      <c r="F136" s="65">
        <v>350000</v>
      </c>
      <c r="G136" s="37" t="s">
        <v>126</v>
      </c>
      <c r="H136" s="56" t="s">
        <v>75</v>
      </c>
      <c r="I136" s="66" t="s">
        <v>127</v>
      </c>
      <c r="J136" s="37" t="s">
        <v>30</v>
      </c>
    </row>
    <row r="137" spans="1:10" s="25" customFormat="1" ht="33" customHeight="1" x14ac:dyDescent="0.4">
      <c r="A137" s="86" t="s">
        <v>135</v>
      </c>
      <c r="B137" s="69"/>
      <c r="C137" s="70"/>
      <c r="D137" s="70"/>
      <c r="E137" s="70"/>
      <c r="F137" s="71">
        <f>SUM(F136)</f>
        <v>350000</v>
      </c>
      <c r="G137" s="70"/>
      <c r="H137" s="85"/>
      <c r="I137" s="85"/>
      <c r="J137" s="72"/>
    </row>
    <row r="138" spans="1:10" s="25" customFormat="1" ht="163.5" customHeight="1" x14ac:dyDescent="0.4">
      <c r="A138" s="74" t="s">
        <v>64</v>
      </c>
      <c r="B138" s="76" t="s">
        <v>63</v>
      </c>
      <c r="C138" s="80">
        <v>3142</v>
      </c>
      <c r="D138" s="55"/>
      <c r="E138" s="55"/>
      <c r="F138" s="65">
        <v>1042000</v>
      </c>
      <c r="G138" s="37" t="s">
        <v>18</v>
      </c>
      <c r="H138" s="56" t="s">
        <v>67</v>
      </c>
      <c r="I138" s="57" t="s">
        <v>215</v>
      </c>
      <c r="J138" s="19" t="s">
        <v>30</v>
      </c>
    </row>
    <row r="139" spans="1:10" s="25" customFormat="1" ht="163.5" customHeight="1" x14ac:dyDescent="0.4">
      <c r="A139" s="114" t="s">
        <v>115</v>
      </c>
      <c r="B139" s="76" t="s">
        <v>116</v>
      </c>
      <c r="C139" s="80">
        <v>3142</v>
      </c>
      <c r="D139" s="55"/>
      <c r="E139" s="55"/>
      <c r="F139" s="115">
        <v>11947.7</v>
      </c>
      <c r="G139" s="37" t="s">
        <v>18</v>
      </c>
      <c r="H139" s="56" t="s">
        <v>75</v>
      </c>
      <c r="I139" s="57" t="s">
        <v>216</v>
      </c>
      <c r="J139" s="37" t="s">
        <v>30</v>
      </c>
    </row>
    <row r="140" spans="1:10" s="25" customFormat="1" ht="156" customHeight="1" x14ac:dyDescent="0.4">
      <c r="A140" s="60" t="s">
        <v>115</v>
      </c>
      <c r="B140" s="76" t="s">
        <v>117</v>
      </c>
      <c r="C140" s="80">
        <v>3142</v>
      </c>
      <c r="D140" s="55"/>
      <c r="E140" s="55"/>
      <c r="F140" s="65">
        <v>2136</v>
      </c>
      <c r="G140" s="37" t="s">
        <v>18</v>
      </c>
      <c r="H140" s="56" t="s">
        <v>75</v>
      </c>
      <c r="I140" s="57" t="s">
        <v>217</v>
      </c>
      <c r="J140" s="37" t="s">
        <v>30</v>
      </c>
    </row>
    <row r="141" spans="1:10" s="25" customFormat="1" ht="220.2" customHeight="1" x14ac:dyDescent="0.4">
      <c r="A141" s="74" t="s">
        <v>91</v>
      </c>
      <c r="B141" s="290" t="s">
        <v>323</v>
      </c>
      <c r="C141" s="291">
        <v>3142</v>
      </c>
      <c r="D141" s="292"/>
      <c r="E141" s="292"/>
      <c r="F141" s="293">
        <v>450000</v>
      </c>
      <c r="G141" s="294" t="s">
        <v>211</v>
      </c>
      <c r="H141" s="295" t="s">
        <v>83</v>
      </c>
      <c r="I141" s="296" t="s">
        <v>214</v>
      </c>
      <c r="J141" s="294" t="s">
        <v>30</v>
      </c>
    </row>
    <row r="142" spans="1:10" s="16" customFormat="1" ht="33" customHeight="1" x14ac:dyDescent="0.4">
      <c r="A142" s="68" t="s">
        <v>46</v>
      </c>
      <c r="B142" s="69"/>
      <c r="C142" s="70"/>
      <c r="D142" s="70"/>
      <c r="E142" s="70"/>
      <c r="F142" s="71">
        <f>F138+F139+F140+F141</f>
        <v>1506083.7</v>
      </c>
      <c r="G142" s="70"/>
      <c r="H142" s="70"/>
      <c r="I142" s="70"/>
      <c r="J142" s="72"/>
    </row>
    <row r="143" spans="1:10" s="16" customFormat="1" ht="138" customHeight="1" x14ac:dyDescent="0.4">
      <c r="A143" s="24" t="s">
        <v>57</v>
      </c>
      <c r="B143" s="66" t="s">
        <v>111</v>
      </c>
      <c r="C143" s="56">
        <v>3132</v>
      </c>
      <c r="D143" s="88"/>
      <c r="E143" s="88"/>
      <c r="F143" s="65">
        <v>0</v>
      </c>
      <c r="G143" s="56" t="s">
        <v>53</v>
      </c>
      <c r="H143" s="56" t="s">
        <v>78</v>
      </c>
      <c r="I143" s="66" t="s">
        <v>218</v>
      </c>
      <c r="J143" s="19" t="s">
        <v>30</v>
      </c>
    </row>
    <row r="144" spans="1:10" s="16" customFormat="1" ht="138" customHeight="1" x14ac:dyDescent="0.4">
      <c r="A144" s="60" t="s">
        <v>115</v>
      </c>
      <c r="B144" s="66" t="s">
        <v>112</v>
      </c>
      <c r="C144" s="56">
        <v>3132</v>
      </c>
      <c r="D144" s="88"/>
      <c r="E144" s="88"/>
      <c r="F144" s="65">
        <v>0</v>
      </c>
      <c r="G144" s="66" t="s">
        <v>18</v>
      </c>
      <c r="H144" s="56" t="s">
        <v>78</v>
      </c>
      <c r="I144" s="66" t="s">
        <v>219</v>
      </c>
      <c r="J144" s="19" t="s">
        <v>30</v>
      </c>
    </row>
    <row r="145" spans="1:10" s="16" customFormat="1" ht="138" customHeight="1" x14ac:dyDescent="0.4">
      <c r="A145" s="60" t="s">
        <v>119</v>
      </c>
      <c r="B145" s="66" t="s">
        <v>113</v>
      </c>
      <c r="C145" s="56">
        <v>3132</v>
      </c>
      <c r="D145" s="88"/>
      <c r="E145" s="88"/>
      <c r="F145" s="65">
        <v>0</v>
      </c>
      <c r="G145" s="66" t="s">
        <v>18</v>
      </c>
      <c r="H145" s="56" t="s">
        <v>78</v>
      </c>
      <c r="I145" s="66" t="s">
        <v>219</v>
      </c>
      <c r="J145" s="19" t="s">
        <v>30</v>
      </c>
    </row>
    <row r="146" spans="1:10" s="16" customFormat="1" ht="213" customHeight="1" x14ac:dyDescent="0.4">
      <c r="A146" s="74" t="s">
        <v>91</v>
      </c>
      <c r="B146" s="210" t="s">
        <v>137</v>
      </c>
      <c r="C146" s="80">
        <v>3132</v>
      </c>
      <c r="D146" s="55"/>
      <c r="E146" s="55"/>
      <c r="F146" s="65">
        <v>450000</v>
      </c>
      <c r="G146" s="37" t="s">
        <v>126</v>
      </c>
      <c r="H146" s="212" t="s">
        <v>78</v>
      </c>
      <c r="I146" s="66" t="s">
        <v>241</v>
      </c>
      <c r="J146" s="37" t="s">
        <v>30</v>
      </c>
    </row>
    <row r="147" spans="1:10" s="16" customFormat="1" ht="26.4" customHeight="1" x14ac:dyDescent="0.4">
      <c r="A147" s="38" t="s">
        <v>114</v>
      </c>
      <c r="B147" s="69"/>
      <c r="C147" s="70"/>
      <c r="D147" s="70"/>
      <c r="E147" s="70"/>
      <c r="F147" s="71">
        <f>F143+F144+F145+F146</f>
        <v>450000</v>
      </c>
      <c r="G147" s="70"/>
      <c r="H147" s="70"/>
      <c r="I147" s="70"/>
      <c r="J147" s="72"/>
    </row>
    <row r="148" spans="1:10" s="16" customFormat="1" ht="126" customHeight="1" x14ac:dyDescent="0.4">
      <c r="A148" s="74" t="s">
        <v>139</v>
      </c>
      <c r="B148" s="230" t="s">
        <v>246</v>
      </c>
      <c r="C148" s="56">
        <v>3122</v>
      </c>
      <c r="D148" s="56"/>
      <c r="E148" s="56"/>
      <c r="F148" s="65">
        <v>25000000</v>
      </c>
      <c r="G148" s="56" t="s">
        <v>53</v>
      </c>
      <c r="H148" s="56" t="s">
        <v>82</v>
      </c>
      <c r="I148" s="66" t="s">
        <v>127</v>
      </c>
      <c r="J148" s="37" t="s">
        <v>30</v>
      </c>
    </row>
    <row r="149" spans="1:10" s="16" customFormat="1" ht="192.75" customHeight="1" x14ac:dyDescent="0.4">
      <c r="A149" s="229" t="s">
        <v>91</v>
      </c>
      <c r="B149" s="230" t="s">
        <v>247</v>
      </c>
      <c r="C149" s="231">
        <v>3122</v>
      </c>
      <c r="D149" s="231"/>
      <c r="E149" s="231"/>
      <c r="F149" s="232">
        <v>1200000</v>
      </c>
      <c r="G149" s="233" t="s">
        <v>18</v>
      </c>
      <c r="H149" s="231" t="s">
        <v>82</v>
      </c>
      <c r="I149" s="233" t="s">
        <v>253</v>
      </c>
      <c r="J149" s="234" t="s">
        <v>30</v>
      </c>
    </row>
    <row r="150" spans="1:10" s="16" customFormat="1" ht="190.5" customHeight="1" x14ac:dyDescent="0.4">
      <c r="A150" s="74" t="s">
        <v>139</v>
      </c>
      <c r="B150" s="235" t="s">
        <v>243</v>
      </c>
      <c r="C150" s="80">
        <v>3122</v>
      </c>
      <c r="D150" s="55"/>
      <c r="E150" s="55"/>
      <c r="F150" s="65">
        <v>25000000</v>
      </c>
      <c r="G150" s="56" t="s">
        <v>53</v>
      </c>
      <c r="H150" s="56" t="s">
        <v>82</v>
      </c>
      <c r="I150" s="66" t="s">
        <v>127</v>
      </c>
      <c r="J150" s="37" t="s">
        <v>30</v>
      </c>
    </row>
    <row r="151" spans="1:10" s="16" customFormat="1" ht="275.25" customHeight="1" x14ac:dyDescent="0.4">
      <c r="A151" s="169" t="s">
        <v>91</v>
      </c>
      <c r="B151" s="235" t="s">
        <v>242</v>
      </c>
      <c r="C151" s="236">
        <v>3122</v>
      </c>
      <c r="D151" s="237"/>
      <c r="E151" s="237"/>
      <c r="F151" s="173">
        <v>1200000</v>
      </c>
      <c r="G151" s="238" t="s">
        <v>18</v>
      </c>
      <c r="H151" s="239" t="s">
        <v>78</v>
      </c>
      <c r="I151" s="238" t="s">
        <v>127</v>
      </c>
      <c r="J151" s="174" t="s">
        <v>30</v>
      </c>
    </row>
    <row r="152" spans="1:10" s="16" customFormat="1" ht="189.75" customHeight="1" x14ac:dyDescent="0.4">
      <c r="A152" s="74" t="s">
        <v>115</v>
      </c>
      <c r="B152" s="87" t="s">
        <v>140</v>
      </c>
      <c r="C152" s="80">
        <v>3132</v>
      </c>
      <c r="D152" s="55"/>
      <c r="E152" s="55"/>
      <c r="F152" s="125">
        <v>13508.05</v>
      </c>
      <c r="G152" s="66" t="s">
        <v>18</v>
      </c>
      <c r="H152" s="56" t="s">
        <v>75</v>
      </c>
      <c r="I152" s="190" t="s">
        <v>193</v>
      </c>
      <c r="J152" s="37" t="s">
        <v>30</v>
      </c>
    </row>
    <row r="153" spans="1:10" s="16" customFormat="1" ht="177" customHeight="1" x14ac:dyDescent="0.4">
      <c r="A153" s="74" t="s">
        <v>119</v>
      </c>
      <c r="B153" s="87" t="s">
        <v>141</v>
      </c>
      <c r="C153" s="80">
        <v>3132</v>
      </c>
      <c r="D153" s="55"/>
      <c r="E153" s="55"/>
      <c r="F153" s="125">
        <v>2400</v>
      </c>
      <c r="G153" s="66" t="s">
        <v>18</v>
      </c>
      <c r="H153" s="56" t="s">
        <v>75</v>
      </c>
      <c r="I153" s="66" t="s">
        <v>180</v>
      </c>
      <c r="J153" s="37" t="s">
        <v>30</v>
      </c>
    </row>
    <row r="154" spans="1:10" s="16" customFormat="1" ht="158.25" customHeight="1" x14ac:dyDescent="0.4">
      <c r="A154" s="135" t="s">
        <v>142</v>
      </c>
      <c r="B154" s="191" t="s">
        <v>177</v>
      </c>
      <c r="C154" s="192">
        <v>3132</v>
      </c>
      <c r="D154" s="193"/>
      <c r="E154" s="193"/>
      <c r="F154" s="194">
        <v>418289</v>
      </c>
      <c r="G154" s="195" t="s">
        <v>18</v>
      </c>
      <c r="H154" s="196" t="s">
        <v>76</v>
      </c>
      <c r="I154" s="139" t="s">
        <v>196</v>
      </c>
      <c r="J154" s="195" t="s">
        <v>30</v>
      </c>
    </row>
    <row r="155" spans="1:10" s="16" customFormat="1" ht="158.25" customHeight="1" x14ac:dyDescent="0.4">
      <c r="A155" s="74" t="s">
        <v>115</v>
      </c>
      <c r="B155" s="122" t="s">
        <v>197</v>
      </c>
      <c r="C155" s="116">
        <v>3132</v>
      </c>
      <c r="D155" s="123"/>
      <c r="E155" s="123"/>
      <c r="F155" s="194">
        <v>5075</v>
      </c>
      <c r="G155" s="37" t="s">
        <v>18</v>
      </c>
      <c r="H155" s="124" t="s">
        <v>76</v>
      </c>
      <c r="I155" s="66"/>
      <c r="J155" s="37" t="s">
        <v>30</v>
      </c>
    </row>
    <row r="156" spans="1:10" s="16" customFormat="1" ht="158.25" customHeight="1" x14ac:dyDescent="0.4">
      <c r="A156" s="74" t="s">
        <v>119</v>
      </c>
      <c r="B156" s="122" t="s">
        <v>198</v>
      </c>
      <c r="C156" s="116">
        <v>3132</v>
      </c>
      <c r="D156" s="123"/>
      <c r="E156" s="123"/>
      <c r="F156" s="194">
        <v>2136</v>
      </c>
      <c r="G156" s="37" t="s">
        <v>18</v>
      </c>
      <c r="H156" s="124" t="s">
        <v>76</v>
      </c>
      <c r="I156" s="66"/>
      <c r="J156" s="37" t="s">
        <v>30</v>
      </c>
    </row>
    <row r="157" spans="1:10" s="16" customFormat="1" ht="158.25" customHeight="1" x14ac:dyDescent="0.4">
      <c r="A157" s="202" t="s">
        <v>142</v>
      </c>
      <c r="B157" s="197" t="s">
        <v>178</v>
      </c>
      <c r="C157" s="198">
        <v>3132</v>
      </c>
      <c r="D157" s="199"/>
      <c r="E157" s="199"/>
      <c r="F157" s="200">
        <v>398039</v>
      </c>
      <c r="G157" s="152" t="s">
        <v>18</v>
      </c>
      <c r="H157" s="201" t="s">
        <v>76</v>
      </c>
      <c r="I157" s="133" t="s">
        <v>194</v>
      </c>
      <c r="J157" s="152" t="s">
        <v>30</v>
      </c>
    </row>
    <row r="158" spans="1:10" s="16" customFormat="1" ht="158.25" customHeight="1" x14ac:dyDescent="0.4">
      <c r="A158" s="74" t="s">
        <v>115</v>
      </c>
      <c r="B158" s="197" t="s">
        <v>199</v>
      </c>
      <c r="C158" s="198">
        <v>3132</v>
      </c>
      <c r="D158" s="199"/>
      <c r="E158" s="199"/>
      <c r="F158" s="200">
        <v>4825</v>
      </c>
      <c r="G158" s="152" t="s">
        <v>18</v>
      </c>
      <c r="H158" s="201" t="s">
        <v>76</v>
      </c>
      <c r="I158" s="133"/>
      <c r="J158" s="152" t="s">
        <v>30</v>
      </c>
    </row>
    <row r="159" spans="1:10" s="16" customFormat="1" ht="158.25" customHeight="1" x14ac:dyDescent="0.4">
      <c r="A159" s="74" t="s">
        <v>119</v>
      </c>
      <c r="B159" s="197" t="s">
        <v>200</v>
      </c>
      <c r="C159" s="198">
        <v>3132</v>
      </c>
      <c r="D159" s="199"/>
      <c r="E159" s="199"/>
      <c r="F159" s="200">
        <v>2136</v>
      </c>
      <c r="G159" s="152" t="s">
        <v>18</v>
      </c>
      <c r="H159" s="201" t="s">
        <v>76</v>
      </c>
      <c r="I159" s="133"/>
      <c r="J159" s="152" t="s">
        <v>30</v>
      </c>
    </row>
    <row r="160" spans="1:10" s="16" customFormat="1" ht="158.25" customHeight="1" x14ac:dyDescent="0.4">
      <c r="A160" s="153" t="s">
        <v>142</v>
      </c>
      <c r="B160" s="154" t="s">
        <v>179</v>
      </c>
      <c r="C160" s="155">
        <v>3132</v>
      </c>
      <c r="D160" s="156"/>
      <c r="E160" s="156"/>
      <c r="F160" s="157">
        <v>407588.36</v>
      </c>
      <c r="G160" s="158" t="s">
        <v>18</v>
      </c>
      <c r="H160" s="159" t="s">
        <v>75</v>
      </c>
      <c r="I160" s="160" t="s">
        <v>171</v>
      </c>
      <c r="J160" s="158" t="s">
        <v>30</v>
      </c>
    </row>
    <row r="161" spans="1:10" s="16" customFormat="1" ht="158.25" customHeight="1" x14ac:dyDescent="0.4">
      <c r="A161" s="74" t="s">
        <v>115</v>
      </c>
      <c r="B161" s="128" t="s">
        <v>161</v>
      </c>
      <c r="C161" s="116">
        <v>3132</v>
      </c>
      <c r="D161" s="123"/>
      <c r="E161" s="123"/>
      <c r="F161" s="65">
        <v>5000</v>
      </c>
      <c r="G161" s="37" t="s">
        <v>18</v>
      </c>
      <c r="H161" s="124" t="s">
        <v>75</v>
      </c>
      <c r="I161" s="66" t="s">
        <v>169</v>
      </c>
      <c r="J161" s="37" t="s">
        <v>30</v>
      </c>
    </row>
    <row r="162" spans="1:10" s="16" customFormat="1" ht="158.25" customHeight="1" x14ac:dyDescent="0.4">
      <c r="A162" s="74" t="s">
        <v>119</v>
      </c>
      <c r="B162" s="128" t="s">
        <v>160</v>
      </c>
      <c r="C162" s="116">
        <v>3132</v>
      </c>
      <c r="D162" s="123"/>
      <c r="E162" s="123"/>
      <c r="F162" s="65">
        <v>2136</v>
      </c>
      <c r="G162" s="37" t="s">
        <v>18</v>
      </c>
      <c r="H162" s="124" t="s">
        <v>75</v>
      </c>
      <c r="I162" s="131" t="s">
        <v>170</v>
      </c>
      <c r="J162" s="37" t="s">
        <v>30</v>
      </c>
    </row>
    <row r="163" spans="1:10" s="16" customFormat="1" ht="128.25" customHeight="1" x14ac:dyDescent="0.4">
      <c r="A163" s="161" t="s">
        <v>142</v>
      </c>
      <c r="B163" s="162" t="s">
        <v>152</v>
      </c>
      <c r="C163" s="163">
        <v>3132</v>
      </c>
      <c r="D163" s="164"/>
      <c r="E163" s="164"/>
      <c r="F163" s="165">
        <v>364776</v>
      </c>
      <c r="G163" s="166" t="s">
        <v>126</v>
      </c>
      <c r="H163" s="167" t="s">
        <v>76</v>
      </c>
      <c r="I163" s="168" t="s">
        <v>222</v>
      </c>
      <c r="J163" s="166" t="s">
        <v>30</v>
      </c>
    </row>
    <row r="164" spans="1:10" s="16" customFormat="1" ht="148.5" customHeight="1" x14ac:dyDescent="0.4">
      <c r="A164" s="74" t="s">
        <v>115</v>
      </c>
      <c r="B164" s="122" t="s">
        <v>225</v>
      </c>
      <c r="C164" s="116">
        <v>3132</v>
      </c>
      <c r="D164" s="123"/>
      <c r="E164" s="123"/>
      <c r="F164" s="65">
        <v>4448.16</v>
      </c>
      <c r="G164" s="37" t="s">
        <v>18</v>
      </c>
      <c r="H164" s="214" t="s">
        <v>78</v>
      </c>
      <c r="I164" s="66" t="s">
        <v>223</v>
      </c>
      <c r="J164" s="37" t="s">
        <v>30</v>
      </c>
    </row>
    <row r="165" spans="1:10" s="16" customFormat="1" ht="156" customHeight="1" x14ac:dyDescent="0.4">
      <c r="A165" s="74" t="s">
        <v>119</v>
      </c>
      <c r="B165" s="122" t="s">
        <v>226</v>
      </c>
      <c r="C165" s="116">
        <v>3132</v>
      </c>
      <c r="D165" s="123"/>
      <c r="E165" s="123"/>
      <c r="F165" s="65">
        <v>1165</v>
      </c>
      <c r="G165" s="37" t="s">
        <v>18</v>
      </c>
      <c r="H165" s="214" t="s">
        <v>78</v>
      </c>
      <c r="I165" s="66" t="s">
        <v>224</v>
      </c>
      <c r="J165" s="37" t="s">
        <v>30</v>
      </c>
    </row>
    <row r="166" spans="1:10" s="16" customFormat="1" ht="158.25" customHeight="1" x14ac:dyDescent="0.4">
      <c r="A166" s="215" t="s">
        <v>142</v>
      </c>
      <c r="B166" s="197" t="s">
        <v>153</v>
      </c>
      <c r="C166" s="216">
        <v>3132</v>
      </c>
      <c r="D166" s="217"/>
      <c r="E166" s="217"/>
      <c r="F166" s="200">
        <v>301420</v>
      </c>
      <c r="G166" s="152" t="s">
        <v>126</v>
      </c>
      <c r="H166" s="201" t="s">
        <v>76</v>
      </c>
      <c r="I166" s="66" t="s">
        <v>236</v>
      </c>
      <c r="J166" s="152" t="s">
        <v>30</v>
      </c>
    </row>
    <row r="167" spans="1:10" s="16" customFormat="1" ht="158.4" customHeight="1" x14ac:dyDescent="0.4">
      <c r="A167" s="74" t="s">
        <v>115</v>
      </c>
      <c r="B167" s="122" t="s">
        <v>233</v>
      </c>
      <c r="C167" s="116">
        <v>3132</v>
      </c>
      <c r="D167" s="123"/>
      <c r="E167" s="123"/>
      <c r="F167" s="65">
        <v>3677.38</v>
      </c>
      <c r="G167" s="19" t="s">
        <v>18</v>
      </c>
      <c r="H167" s="124" t="s">
        <v>78</v>
      </c>
      <c r="I167" s="66" t="s">
        <v>232</v>
      </c>
      <c r="J167" s="37" t="s">
        <v>30</v>
      </c>
    </row>
    <row r="168" spans="1:10" s="16" customFormat="1" ht="162.6" customHeight="1" x14ac:dyDescent="0.4">
      <c r="A168" s="74" t="s">
        <v>119</v>
      </c>
      <c r="B168" s="122" t="s">
        <v>234</v>
      </c>
      <c r="C168" s="116">
        <v>3132</v>
      </c>
      <c r="D168" s="123"/>
      <c r="E168" s="123"/>
      <c r="F168" s="65">
        <v>1165</v>
      </c>
      <c r="G168" s="19" t="s">
        <v>18</v>
      </c>
      <c r="H168" s="124" t="s">
        <v>78</v>
      </c>
      <c r="I168" s="66" t="s">
        <v>235</v>
      </c>
      <c r="J168" s="37" t="s">
        <v>30</v>
      </c>
    </row>
    <row r="169" spans="1:10" s="16" customFormat="1" ht="135.75" customHeight="1" x14ac:dyDescent="0.4">
      <c r="A169" s="169" t="s">
        <v>142</v>
      </c>
      <c r="B169" s="170" t="s">
        <v>154</v>
      </c>
      <c r="C169" s="171">
        <v>3132</v>
      </c>
      <c r="D169" s="172"/>
      <c r="E169" s="172"/>
      <c r="F169" s="173">
        <v>387860</v>
      </c>
      <c r="G169" s="174" t="s">
        <v>126</v>
      </c>
      <c r="H169" s="175" t="s">
        <v>76</v>
      </c>
      <c r="I169" s="66" t="s">
        <v>230</v>
      </c>
      <c r="J169" s="174" t="s">
        <v>30</v>
      </c>
    </row>
    <row r="170" spans="1:10" s="16" customFormat="1" ht="135.75" customHeight="1" x14ac:dyDescent="0.4">
      <c r="A170" s="74" t="s">
        <v>115</v>
      </c>
      <c r="B170" s="218" t="s">
        <v>155</v>
      </c>
      <c r="C170" s="116">
        <v>3132</v>
      </c>
      <c r="D170" s="123"/>
      <c r="E170" s="123"/>
      <c r="F170" s="200">
        <v>4743.07</v>
      </c>
      <c r="G170" s="37" t="s">
        <v>18</v>
      </c>
      <c r="H170" s="124" t="s">
        <v>78</v>
      </c>
      <c r="I170" s="66" t="s">
        <v>228</v>
      </c>
      <c r="J170" s="37" t="s">
        <v>30</v>
      </c>
    </row>
    <row r="171" spans="1:10" s="16" customFormat="1" ht="135.75" customHeight="1" x14ac:dyDescent="0.4">
      <c r="A171" s="74" t="s">
        <v>119</v>
      </c>
      <c r="B171" s="218" t="s">
        <v>156</v>
      </c>
      <c r="C171" s="116">
        <v>3132</v>
      </c>
      <c r="D171" s="123"/>
      <c r="E171" s="123"/>
      <c r="F171" s="200">
        <v>1281</v>
      </c>
      <c r="G171" s="37" t="s">
        <v>18</v>
      </c>
      <c r="H171" s="124" t="s">
        <v>78</v>
      </c>
      <c r="I171" s="66" t="s">
        <v>229</v>
      </c>
      <c r="J171" s="37" t="s">
        <v>30</v>
      </c>
    </row>
    <row r="172" spans="1:10" s="16" customFormat="1" ht="27.6" customHeight="1" x14ac:dyDescent="0.4">
      <c r="A172" s="38" t="s">
        <v>138</v>
      </c>
      <c r="B172" s="69"/>
      <c r="C172" s="70"/>
      <c r="D172" s="70"/>
      <c r="E172" s="70"/>
      <c r="F172" s="71">
        <f>SUM(F148:F171)</f>
        <v>54731668.019999996</v>
      </c>
      <c r="G172" s="70"/>
      <c r="H172" s="70"/>
      <c r="I172" s="70"/>
      <c r="J172" s="72"/>
    </row>
    <row r="173" spans="1:10" s="16" customFormat="1" ht="126.6" customHeight="1" x14ac:dyDescent="0.4">
      <c r="A173" s="74" t="s">
        <v>185</v>
      </c>
      <c r="B173" s="87" t="s">
        <v>183</v>
      </c>
      <c r="C173" s="55">
        <v>2240</v>
      </c>
      <c r="D173" s="55"/>
      <c r="E173" s="55"/>
      <c r="F173" s="183">
        <v>306000</v>
      </c>
      <c r="G173" s="189" t="s">
        <v>53</v>
      </c>
      <c r="H173" s="56" t="s">
        <v>76</v>
      </c>
      <c r="I173" s="66" t="s">
        <v>186</v>
      </c>
      <c r="J173" s="37" t="s">
        <v>30</v>
      </c>
    </row>
    <row r="174" spans="1:10" s="16" customFormat="1" ht="27.6" customHeight="1" x14ac:dyDescent="0.4">
      <c r="A174" s="38" t="s">
        <v>184</v>
      </c>
      <c r="B174" s="69"/>
      <c r="C174" s="70"/>
      <c r="D174" s="70"/>
      <c r="E174" s="70"/>
      <c r="F174" s="71">
        <f>F173</f>
        <v>306000</v>
      </c>
      <c r="G174" s="70"/>
      <c r="H174" s="70"/>
      <c r="I174" s="70"/>
      <c r="J174" s="72"/>
    </row>
    <row r="175" spans="1:10" ht="31.2" customHeight="1" x14ac:dyDescent="0.4">
      <c r="A175" s="42" t="s">
        <v>31</v>
      </c>
      <c r="B175" s="23"/>
      <c r="C175" s="43"/>
      <c r="D175" s="43"/>
      <c r="E175" s="43"/>
      <c r="F175" s="127">
        <f>F46+F48+F53+F65+F68+F74+F82+F113+F133+F137+F142+F147+F172+F174+F76+F116+F119+F135</f>
        <v>127178330.98</v>
      </c>
      <c r="G175" s="44"/>
      <c r="H175" s="43"/>
      <c r="I175" s="43"/>
      <c r="J175" s="45"/>
    </row>
    <row r="176" spans="1:10" ht="21" x14ac:dyDescent="0.4">
      <c r="A176" s="46"/>
      <c r="B176" s="21"/>
      <c r="C176" s="47"/>
      <c r="D176" s="47"/>
      <c r="E176" s="47"/>
      <c r="F176" s="48"/>
      <c r="G176" s="47"/>
      <c r="H176" s="47"/>
      <c r="I176" s="47"/>
      <c r="J176" s="49"/>
    </row>
    <row r="177" spans="1:10" ht="21" x14ac:dyDescent="0.4">
      <c r="A177" s="75" t="s">
        <v>20</v>
      </c>
      <c r="B177" s="31" t="s">
        <v>316</v>
      </c>
      <c r="C177" s="47"/>
      <c r="D177" s="47"/>
      <c r="E177" s="47"/>
      <c r="F177" s="47"/>
      <c r="G177" s="47"/>
      <c r="H177" s="47"/>
      <c r="I177" s="47"/>
      <c r="J177" s="49"/>
    </row>
    <row r="178" spans="1:10" ht="21" x14ac:dyDescent="0.4">
      <c r="A178" s="247">
        <v>45464</v>
      </c>
      <c r="B178" s="50"/>
      <c r="C178" s="50"/>
      <c r="D178" s="50"/>
      <c r="E178" s="50"/>
      <c r="F178" s="50"/>
      <c r="G178" s="50"/>
      <c r="H178" s="50"/>
      <c r="I178" s="50"/>
      <c r="J178" s="49"/>
    </row>
    <row r="179" spans="1:10" x14ac:dyDescent="0.4">
      <c r="A179" s="51"/>
      <c r="B179" s="50"/>
      <c r="C179" s="50"/>
      <c r="D179" s="50"/>
      <c r="E179" s="50"/>
      <c r="F179" s="50"/>
      <c r="G179" s="50"/>
      <c r="H179" s="50"/>
      <c r="I179" s="50"/>
      <c r="J179" s="49"/>
    </row>
    <row r="180" spans="1:10" x14ac:dyDescent="0.4">
      <c r="A180" s="52"/>
      <c r="B180" s="50"/>
      <c r="C180" s="50"/>
      <c r="D180" s="50"/>
      <c r="E180" s="50"/>
      <c r="F180" s="50"/>
      <c r="G180" s="50"/>
      <c r="H180" s="50"/>
      <c r="I180" s="50"/>
      <c r="J180" s="49"/>
    </row>
    <row r="181" spans="1:10" x14ac:dyDescent="0.4">
      <c r="A181" s="50" t="s">
        <v>21</v>
      </c>
      <c r="B181" s="50"/>
      <c r="C181" s="50"/>
      <c r="D181" s="50"/>
      <c r="E181" s="50"/>
      <c r="F181" s="50"/>
      <c r="G181" s="50"/>
      <c r="H181" s="50"/>
      <c r="I181" s="50"/>
      <c r="J181" s="49"/>
    </row>
    <row r="182" spans="1:10" x14ac:dyDescent="0.4">
      <c r="A182" s="50"/>
      <c r="B182" s="50"/>
      <c r="C182" s="50"/>
      <c r="D182" s="50"/>
      <c r="E182" s="50"/>
      <c r="F182" s="50"/>
      <c r="G182" s="50"/>
      <c r="H182" s="50"/>
      <c r="I182" s="50"/>
      <c r="J182" s="49"/>
    </row>
    <row r="183" spans="1:10" x14ac:dyDescent="0.4">
      <c r="A183" s="50"/>
      <c r="B183" s="50"/>
      <c r="C183" s="50"/>
      <c r="D183" s="50"/>
      <c r="E183" s="50"/>
      <c r="F183" s="50"/>
      <c r="G183" s="50"/>
      <c r="H183" s="50"/>
      <c r="I183" s="50"/>
      <c r="J183" s="49"/>
    </row>
    <row r="184" spans="1:10" x14ac:dyDescent="0.4">
      <c r="A184" s="50"/>
      <c r="B184" s="50"/>
      <c r="C184" s="50"/>
      <c r="D184" s="50"/>
      <c r="E184" s="50"/>
      <c r="F184" s="50"/>
      <c r="G184" s="50"/>
      <c r="H184" s="50"/>
      <c r="I184" s="50"/>
      <c r="J184" s="49"/>
    </row>
    <row r="185" spans="1:10" x14ac:dyDescent="0.4">
      <c r="A185" s="50"/>
      <c r="B185" s="50"/>
      <c r="C185" s="50"/>
      <c r="D185" s="50"/>
      <c r="E185" s="50"/>
      <c r="F185" s="50"/>
      <c r="G185" s="50"/>
      <c r="H185" s="50"/>
      <c r="I185" s="50"/>
      <c r="J185" s="49"/>
    </row>
    <row r="186" spans="1:10" x14ac:dyDescent="0.4">
      <c r="A186" s="50"/>
      <c r="B186" s="50"/>
      <c r="C186" s="50"/>
      <c r="D186" s="50"/>
      <c r="E186" s="50"/>
      <c r="F186" s="50"/>
      <c r="G186" s="50"/>
      <c r="H186" s="50"/>
      <c r="I186" s="50"/>
      <c r="J186" s="49"/>
    </row>
    <row r="187" spans="1:10" x14ac:dyDescent="0.4">
      <c r="A187" s="50"/>
      <c r="B187" s="50"/>
      <c r="C187" s="50"/>
      <c r="D187" s="50"/>
      <c r="E187" s="50"/>
      <c r="F187" s="50"/>
      <c r="G187" s="50"/>
      <c r="H187" s="50"/>
      <c r="I187" s="50"/>
      <c r="J187" s="49"/>
    </row>
    <row r="188" spans="1:10" x14ac:dyDescent="0.4">
      <c r="A188" s="50"/>
      <c r="B188" s="50"/>
      <c r="C188" s="50"/>
      <c r="D188" s="50"/>
      <c r="E188" s="50"/>
      <c r="F188" s="50"/>
      <c r="G188" s="50"/>
      <c r="H188" s="50"/>
      <c r="I188" s="50"/>
      <c r="J188" s="49"/>
    </row>
    <row r="189" spans="1:10" x14ac:dyDescent="0.4">
      <c r="A189" s="50"/>
      <c r="B189" s="50"/>
      <c r="C189" s="50"/>
      <c r="D189" s="50"/>
      <c r="E189" s="50"/>
      <c r="F189" s="50"/>
      <c r="G189" s="50"/>
      <c r="H189" s="50"/>
      <c r="I189" s="50"/>
      <c r="J189" s="49"/>
    </row>
    <row r="190" spans="1:10" x14ac:dyDescent="0.4">
      <c r="A190" s="50"/>
      <c r="B190" s="50"/>
      <c r="C190" s="50"/>
      <c r="D190" s="50"/>
      <c r="E190" s="50"/>
      <c r="F190" s="50"/>
      <c r="G190" s="50"/>
      <c r="H190" s="50"/>
      <c r="I190" s="50"/>
      <c r="J190" s="49"/>
    </row>
    <row r="191" spans="1:10" x14ac:dyDescent="0.4">
      <c r="A191" s="50"/>
      <c r="B191" s="50"/>
      <c r="C191" s="50"/>
      <c r="D191" s="50"/>
      <c r="E191" s="50"/>
      <c r="F191" s="50"/>
      <c r="G191" s="50"/>
      <c r="H191" s="50"/>
      <c r="I191" s="50"/>
      <c r="J191" s="49"/>
    </row>
    <row r="192" spans="1:10" x14ac:dyDescent="0.4">
      <c r="A192" s="50"/>
      <c r="B192" s="50"/>
      <c r="C192" s="50"/>
      <c r="D192" s="50"/>
      <c r="E192" s="50"/>
      <c r="F192" s="50"/>
      <c r="G192" s="50"/>
      <c r="H192" s="50"/>
      <c r="I192" s="50"/>
      <c r="J192" s="49"/>
    </row>
    <row r="193" spans="1:10" x14ac:dyDescent="0.4">
      <c r="A193" s="50"/>
      <c r="B193" s="50"/>
      <c r="C193" s="50"/>
      <c r="D193" s="50"/>
      <c r="E193" s="50"/>
      <c r="F193" s="50"/>
      <c r="G193" s="50"/>
      <c r="H193" s="50"/>
      <c r="I193" s="50"/>
      <c r="J193" s="49"/>
    </row>
    <row r="194" spans="1:10" x14ac:dyDescent="0.4">
      <c r="A194" s="50"/>
      <c r="B194" s="50"/>
      <c r="C194" s="50"/>
      <c r="D194" s="50"/>
      <c r="E194" s="50"/>
      <c r="F194" s="50"/>
      <c r="G194" s="50"/>
      <c r="H194" s="50"/>
      <c r="I194" s="50"/>
      <c r="J194" s="49"/>
    </row>
    <row r="195" spans="1:10" x14ac:dyDescent="0.4">
      <c r="A195" s="50"/>
      <c r="B195" s="50"/>
      <c r="C195" s="50"/>
      <c r="D195" s="50"/>
      <c r="E195" s="50"/>
      <c r="F195" s="50"/>
      <c r="G195" s="50"/>
      <c r="H195" s="50"/>
      <c r="I195" s="50"/>
      <c r="J195" s="49"/>
    </row>
    <row r="196" spans="1:10" x14ac:dyDescent="0.4">
      <c r="A196" s="50"/>
      <c r="B196" s="50"/>
      <c r="C196" s="50"/>
      <c r="D196" s="50"/>
      <c r="E196" s="50"/>
      <c r="F196" s="50"/>
      <c r="G196" s="50"/>
      <c r="H196" s="50"/>
      <c r="I196" s="50"/>
      <c r="J196" s="49"/>
    </row>
    <row r="197" spans="1:10" x14ac:dyDescent="0.4">
      <c r="A197" s="50"/>
      <c r="B197" s="50"/>
      <c r="C197" s="50"/>
      <c r="D197" s="50"/>
      <c r="E197" s="50"/>
      <c r="F197" s="50"/>
      <c r="G197" s="50"/>
      <c r="H197" s="50"/>
      <c r="I197" s="50"/>
      <c r="J197" s="49"/>
    </row>
    <row r="198" spans="1:10" x14ac:dyDescent="0.4">
      <c r="A198" s="50"/>
      <c r="B198" s="50"/>
      <c r="C198" s="50"/>
      <c r="D198" s="50"/>
      <c r="E198" s="50"/>
      <c r="F198" s="50"/>
      <c r="G198" s="50"/>
      <c r="H198" s="50"/>
      <c r="I198" s="50"/>
      <c r="J198" s="49"/>
    </row>
    <row r="199" spans="1:10" x14ac:dyDescent="0.4">
      <c r="A199" s="50"/>
      <c r="B199" s="50"/>
      <c r="C199" s="50"/>
      <c r="D199" s="50"/>
      <c r="E199" s="50"/>
      <c r="F199" s="50"/>
      <c r="G199" s="50"/>
      <c r="H199" s="50"/>
      <c r="I199" s="50"/>
      <c r="J199" s="49"/>
    </row>
    <row r="200" spans="1:10" x14ac:dyDescent="0.4">
      <c r="A200" s="50"/>
      <c r="B200" s="50"/>
      <c r="C200" s="50"/>
      <c r="D200" s="50"/>
      <c r="E200" s="50"/>
      <c r="F200" s="50"/>
      <c r="G200" s="50"/>
      <c r="H200" s="50"/>
      <c r="I200" s="50"/>
      <c r="J200" s="49"/>
    </row>
    <row r="201" spans="1:10" x14ac:dyDescent="0.4">
      <c r="A201" s="50"/>
      <c r="B201" s="50"/>
      <c r="C201" s="50"/>
      <c r="D201" s="50"/>
      <c r="E201" s="50"/>
      <c r="F201" s="50"/>
      <c r="G201" s="50"/>
      <c r="H201" s="50"/>
      <c r="I201" s="50"/>
      <c r="J201" s="49"/>
    </row>
    <row r="202" spans="1:10" x14ac:dyDescent="0.4">
      <c r="A202" s="50"/>
      <c r="B202" s="50"/>
      <c r="C202" s="50"/>
      <c r="D202" s="50"/>
      <c r="E202" s="50"/>
      <c r="F202" s="50"/>
      <c r="G202" s="50"/>
      <c r="H202" s="50"/>
      <c r="I202" s="50"/>
      <c r="J202" s="49"/>
    </row>
    <row r="203" spans="1:10" x14ac:dyDescent="0.4">
      <c r="A203" s="50"/>
      <c r="B203" s="50"/>
      <c r="C203" s="50"/>
      <c r="D203" s="50"/>
      <c r="E203" s="50"/>
      <c r="F203" s="50"/>
      <c r="G203" s="50"/>
      <c r="H203" s="50"/>
      <c r="I203" s="50"/>
      <c r="J203" s="49"/>
    </row>
    <row r="204" spans="1:10" x14ac:dyDescent="0.4">
      <c r="A204" s="50"/>
      <c r="B204" s="50"/>
      <c r="C204" s="50"/>
      <c r="D204" s="50"/>
      <c r="E204" s="50"/>
      <c r="F204" s="50"/>
      <c r="G204" s="50"/>
      <c r="H204" s="50"/>
      <c r="I204" s="50"/>
      <c r="J204" s="49"/>
    </row>
    <row r="205" spans="1:10" x14ac:dyDescent="0.4">
      <c r="A205" s="50"/>
      <c r="B205" s="50"/>
      <c r="C205" s="50"/>
      <c r="D205" s="50"/>
      <c r="E205" s="50"/>
      <c r="F205" s="50"/>
      <c r="G205" s="50"/>
      <c r="H205" s="50"/>
      <c r="I205" s="50"/>
      <c r="J205" s="49"/>
    </row>
    <row r="206" spans="1:10" x14ac:dyDescent="0.4">
      <c r="A206" s="50"/>
      <c r="B206" s="50"/>
      <c r="C206" s="50"/>
      <c r="D206" s="50"/>
      <c r="E206" s="50"/>
      <c r="F206" s="50"/>
      <c r="G206" s="50"/>
      <c r="H206" s="50"/>
      <c r="I206" s="50"/>
      <c r="J206" s="49"/>
    </row>
    <row r="207" spans="1:10" x14ac:dyDescent="0.4">
      <c r="A207" s="50"/>
      <c r="B207" s="50"/>
      <c r="C207" s="50"/>
      <c r="D207" s="50"/>
      <c r="E207" s="50"/>
      <c r="F207" s="50"/>
      <c r="G207" s="50"/>
      <c r="H207" s="50"/>
      <c r="I207" s="50"/>
      <c r="J207" s="49"/>
    </row>
    <row r="208" spans="1:10" x14ac:dyDescent="0.4">
      <c r="A208" s="50"/>
      <c r="B208" s="50"/>
      <c r="C208" s="50"/>
      <c r="D208" s="50"/>
      <c r="E208" s="50"/>
      <c r="F208" s="50"/>
      <c r="G208" s="50"/>
      <c r="H208" s="50"/>
      <c r="I208" s="50"/>
      <c r="J208" s="49"/>
    </row>
    <row r="209" spans="1:10" x14ac:dyDescent="0.4">
      <c r="A209" s="50"/>
      <c r="B209" s="50"/>
      <c r="C209" s="50"/>
      <c r="D209" s="50"/>
      <c r="E209" s="50"/>
      <c r="F209" s="50"/>
      <c r="G209" s="50"/>
      <c r="H209" s="50"/>
      <c r="I209" s="50"/>
      <c r="J209" s="49"/>
    </row>
    <row r="210" spans="1:10" x14ac:dyDescent="0.4">
      <c r="A210" s="50"/>
      <c r="B210" s="50"/>
      <c r="C210" s="50"/>
      <c r="D210" s="50"/>
      <c r="E210" s="50"/>
      <c r="F210" s="50"/>
      <c r="G210" s="50"/>
      <c r="H210" s="50"/>
      <c r="I210" s="50"/>
      <c r="J210" s="49"/>
    </row>
    <row r="211" spans="1:10" x14ac:dyDescent="0.4">
      <c r="A211" s="50"/>
      <c r="B211" s="50"/>
      <c r="C211" s="50"/>
      <c r="D211" s="50"/>
      <c r="E211" s="50"/>
      <c r="F211" s="50"/>
      <c r="G211" s="50"/>
      <c r="H211" s="50"/>
      <c r="I211" s="50"/>
      <c r="J211" s="49"/>
    </row>
    <row r="212" spans="1:10" x14ac:dyDescent="0.4">
      <c r="A212" s="50"/>
      <c r="B212" s="50"/>
      <c r="C212" s="50"/>
      <c r="D212" s="50"/>
      <c r="E212" s="50"/>
      <c r="F212" s="50"/>
      <c r="G212" s="50"/>
      <c r="H212" s="50"/>
      <c r="I212" s="50"/>
      <c r="J212" s="49"/>
    </row>
    <row r="213" spans="1:10" x14ac:dyDescent="0.4">
      <c r="A213" s="50"/>
      <c r="B213" s="50"/>
      <c r="C213" s="50"/>
      <c r="D213" s="50"/>
      <c r="E213" s="50"/>
      <c r="F213" s="50"/>
      <c r="G213" s="50"/>
      <c r="H213" s="50"/>
      <c r="I213" s="50"/>
      <c r="J213" s="49"/>
    </row>
    <row r="214" spans="1:10" x14ac:dyDescent="0.4">
      <c r="A214" s="50"/>
      <c r="B214" s="50"/>
      <c r="C214" s="50"/>
      <c r="D214" s="50"/>
      <c r="E214" s="50"/>
      <c r="F214" s="50"/>
      <c r="G214" s="50"/>
      <c r="H214" s="50"/>
      <c r="I214" s="50"/>
      <c r="J214" s="49"/>
    </row>
    <row r="215" spans="1:10" x14ac:dyDescent="0.4">
      <c r="A215" s="50"/>
      <c r="B215" s="50"/>
      <c r="C215" s="50"/>
      <c r="D215" s="50"/>
      <c r="E215" s="50"/>
      <c r="F215" s="50"/>
      <c r="G215" s="50"/>
      <c r="H215" s="50"/>
      <c r="I215" s="50"/>
      <c r="J215" s="49"/>
    </row>
    <row r="216" spans="1:10" x14ac:dyDescent="0.4">
      <c r="A216" s="50"/>
      <c r="B216" s="50"/>
      <c r="C216" s="50"/>
      <c r="D216" s="50"/>
      <c r="E216" s="50"/>
      <c r="F216" s="50"/>
      <c r="G216" s="50"/>
      <c r="H216" s="50"/>
      <c r="I216" s="50"/>
      <c r="J216" s="49"/>
    </row>
    <row r="217" spans="1:10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0"/>
    </row>
    <row r="218" spans="1:10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0"/>
    </row>
    <row r="219" spans="1:10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0"/>
    </row>
    <row r="220" spans="1:10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0"/>
    </row>
    <row r="221" spans="1:10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0"/>
    </row>
    <row r="222" spans="1:10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0"/>
    </row>
    <row r="223" spans="1:10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0"/>
    </row>
    <row r="224" spans="1:10" x14ac:dyDescent="0.4">
      <c r="A224" s="11"/>
      <c r="B224" s="11"/>
      <c r="C224" s="11"/>
      <c r="D224" s="11"/>
      <c r="E224" s="11"/>
      <c r="F224" s="11"/>
      <c r="G224" s="11"/>
      <c r="H224" s="11"/>
      <c r="I224" s="11"/>
      <c r="J224" s="12"/>
    </row>
    <row r="225" spans="1:10" x14ac:dyDescent="0.4">
      <c r="A225" s="13"/>
      <c r="B225" s="13"/>
      <c r="C225" s="13"/>
      <c r="D225" s="13"/>
      <c r="E225" s="13"/>
      <c r="F225" s="13"/>
      <c r="G225" s="13"/>
      <c r="H225" s="13"/>
      <c r="I225" s="13"/>
      <c r="J225" s="14"/>
    </row>
    <row r="226" spans="1:10" x14ac:dyDescent="0.4">
      <c r="A226" s="13"/>
      <c r="B226" s="13"/>
      <c r="C226" s="13"/>
      <c r="D226" s="13"/>
      <c r="E226" s="13"/>
      <c r="F226" s="13"/>
      <c r="G226" s="13"/>
      <c r="H226" s="13"/>
      <c r="I226" s="13"/>
      <c r="J226" s="14"/>
    </row>
    <row r="227" spans="1:10" x14ac:dyDescent="0.4">
      <c r="A227" s="13"/>
      <c r="B227" s="13"/>
      <c r="C227" s="13"/>
      <c r="D227" s="13"/>
      <c r="E227" s="13"/>
      <c r="F227" s="13"/>
      <c r="G227" s="13"/>
      <c r="H227" s="13"/>
      <c r="I227" s="13"/>
      <c r="J227" s="14"/>
    </row>
    <row r="228" spans="1:10" x14ac:dyDescent="0.4">
      <c r="A228" s="13"/>
      <c r="B228" s="13"/>
      <c r="C228" s="13"/>
      <c r="D228" s="13"/>
      <c r="E228" s="13"/>
      <c r="F228" s="13"/>
      <c r="G228" s="13"/>
      <c r="H228" s="13"/>
      <c r="I228" s="13"/>
      <c r="J228" s="14"/>
    </row>
    <row r="229" spans="1:10" x14ac:dyDescent="0.4">
      <c r="A229" s="13"/>
      <c r="B229" s="13"/>
      <c r="C229" s="13"/>
      <c r="D229" s="13"/>
      <c r="E229" s="13"/>
      <c r="F229" s="13"/>
      <c r="G229" s="13"/>
      <c r="H229" s="13"/>
      <c r="I229" s="13"/>
      <c r="J229" s="14"/>
    </row>
    <row r="230" spans="1:10" x14ac:dyDescent="0.4">
      <c r="A230" s="13"/>
      <c r="B230" s="13"/>
      <c r="C230" s="13"/>
      <c r="D230" s="13"/>
      <c r="E230" s="13"/>
      <c r="F230" s="13"/>
      <c r="G230" s="13"/>
      <c r="H230" s="13"/>
      <c r="I230" s="13"/>
      <c r="J230" s="14"/>
    </row>
    <row r="231" spans="1:10" x14ac:dyDescent="0.4">
      <c r="A231" s="13"/>
      <c r="B231" s="13"/>
      <c r="C231" s="13"/>
      <c r="D231" s="13"/>
      <c r="E231" s="13"/>
      <c r="F231" s="13"/>
      <c r="G231" s="13"/>
      <c r="H231" s="13"/>
      <c r="I231" s="13"/>
      <c r="J231" s="14"/>
    </row>
    <row r="232" spans="1:10" x14ac:dyDescent="0.4">
      <c r="A232" s="13"/>
      <c r="B232" s="13"/>
      <c r="C232" s="13"/>
      <c r="D232" s="13"/>
      <c r="E232" s="13"/>
      <c r="F232" s="13"/>
      <c r="G232" s="13"/>
      <c r="H232" s="13"/>
      <c r="I232" s="13"/>
      <c r="J232" s="14"/>
    </row>
    <row r="233" spans="1:10" x14ac:dyDescent="0.4">
      <c r="A233" s="13"/>
      <c r="B233" s="13"/>
      <c r="C233" s="13"/>
      <c r="D233" s="13"/>
      <c r="E233" s="13"/>
      <c r="F233" s="13"/>
      <c r="G233" s="13"/>
      <c r="H233" s="13"/>
      <c r="I233" s="13"/>
      <c r="J233" s="14"/>
    </row>
    <row r="234" spans="1:10" x14ac:dyDescent="0.4">
      <c r="A234" s="13"/>
      <c r="B234" s="13"/>
      <c r="C234" s="13"/>
      <c r="D234" s="13"/>
      <c r="E234" s="13"/>
      <c r="F234" s="13"/>
      <c r="G234" s="13"/>
      <c r="H234" s="13"/>
      <c r="I234" s="13"/>
      <c r="J234" s="14"/>
    </row>
    <row r="235" spans="1:10" x14ac:dyDescent="0.4">
      <c r="A235" s="13"/>
      <c r="B235" s="13"/>
      <c r="C235" s="13"/>
      <c r="D235" s="13"/>
      <c r="E235" s="13"/>
      <c r="F235" s="13"/>
      <c r="G235" s="13"/>
      <c r="H235" s="13"/>
      <c r="I235" s="13"/>
      <c r="J235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2024-06-26T05:36:17Z</dcterms:modified>
</cp:coreProperties>
</file>