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18045" windowWidth="15120" windowHeight="9045" tabRatio="618" activeTab="4"/>
  </bookViews>
  <sheets>
    <sheet name="01 2024" sheetId="1" r:id="rId1"/>
    <sheet name="02 2024" sheetId="2" r:id="rId2"/>
    <sheet name="03 2024" sheetId="3" r:id="rId3"/>
    <sheet name="04 2024" sheetId="4" r:id="rId4"/>
    <sheet name="05 2024" sheetId="5" r:id="rId5"/>
  </sheets>
  <definedNames/>
  <calcPr fullCalcOnLoad="1" fullPrecision="0"/>
</workbook>
</file>

<file path=xl/sharedStrings.xml><?xml version="1.0" encoding="utf-8"?>
<sst xmlns="http://schemas.openxmlformats.org/spreadsheetml/2006/main" count="402" uniqueCount="93">
  <si>
    <t>№ з/п</t>
  </si>
  <si>
    <t>Показники</t>
  </si>
  <si>
    <t>Звітний період з початку року</t>
  </si>
  <si>
    <t>Очікування до кінця року</t>
  </si>
  <si>
    <t>план</t>
  </si>
  <si>
    <t>факт</t>
  </si>
  <si>
    <t>Доходи, всього</t>
  </si>
  <si>
    <t>Витрати, всього</t>
  </si>
  <si>
    <t xml:space="preserve">Послуги сторонніх організацій </t>
  </si>
  <si>
    <t xml:space="preserve">Інші витрати  </t>
  </si>
  <si>
    <t>в т.ч. послуги банків</t>
  </si>
  <si>
    <t>Дотація з міського бюджету</t>
  </si>
  <si>
    <t>Сплата податку на прибуток</t>
  </si>
  <si>
    <t>МП</t>
  </si>
  <si>
    <t xml:space="preserve">Інші доходи </t>
  </si>
  <si>
    <t>приватизація</t>
  </si>
  <si>
    <t>супроводження 1С Бухгалтерія</t>
  </si>
  <si>
    <t>сервісне обслуговування оргтехніки</t>
  </si>
  <si>
    <t>охорона приміщень</t>
  </si>
  <si>
    <t>ПЗ</t>
  </si>
  <si>
    <t xml:space="preserve"> лікарняні за рахунок підприємства</t>
  </si>
  <si>
    <t>внески в асоціацію експертів</t>
  </si>
  <si>
    <t>інші</t>
  </si>
  <si>
    <t xml:space="preserve"> технічна інвентаризація</t>
  </si>
  <si>
    <t>Реклама</t>
  </si>
  <si>
    <t xml:space="preserve">в т.ч. Заробітна плата </t>
  </si>
  <si>
    <t>Єдиний соціальний внесок</t>
  </si>
  <si>
    <t xml:space="preserve">Матеріали </t>
  </si>
  <si>
    <t xml:space="preserve">Амортизація основних засобів  </t>
  </si>
  <si>
    <t>в  т.ч. безоплатно отриманих ОФ</t>
  </si>
  <si>
    <t xml:space="preserve">Комунальні послуги, всього  </t>
  </si>
  <si>
    <t>в т.ч. -  електроенергія</t>
  </si>
  <si>
    <t xml:space="preserve"> - експлуатаційні витрати</t>
  </si>
  <si>
    <t>витрати на відрядження</t>
  </si>
  <si>
    <t>послуги пошти</t>
  </si>
  <si>
    <t>підготовка та перепідготовка персоналу</t>
  </si>
  <si>
    <t>оцінка та страхування майна</t>
  </si>
  <si>
    <t>підписка на газети та журнали</t>
  </si>
  <si>
    <t xml:space="preserve">плата за розміщення реклами </t>
  </si>
  <si>
    <t xml:space="preserve">Фінансовий результат з врахуванням дотацій </t>
  </si>
  <si>
    <t>Придбання основних засобів</t>
  </si>
  <si>
    <t>в.т.ч.</t>
  </si>
  <si>
    <t>Звіт про  фактичне виконання  фінансового плану</t>
  </si>
  <si>
    <t xml:space="preserve"> план</t>
  </si>
  <si>
    <t xml:space="preserve"> </t>
  </si>
  <si>
    <t>Южноукраїнської міської ради</t>
  </si>
  <si>
    <t>Додаток 4</t>
  </si>
  <si>
    <t>від 27.01.2016 року № 04</t>
  </si>
  <si>
    <t>1.1</t>
  </si>
  <si>
    <t>2.2</t>
  </si>
  <si>
    <t>1.2</t>
  </si>
  <si>
    <t>1.3</t>
  </si>
  <si>
    <t>1.4</t>
  </si>
  <si>
    <t>2.1</t>
  </si>
  <si>
    <t>2.4</t>
  </si>
  <si>
    <t>2.5</t>
  </si>
  <si>
    <t>2.6</t>
  </si>
  <si>
    <t>2.7</t>
  </si>
  <si>
    <t>2.8</t>
  </si>
  <si>
    <t>в т.ч. витрати на рекламу</t>
  </si>
  <si>
    <t>повірка засобів вимірювання</t>
  </si>
  <si>
    <t>Директор  _________________________</t>
  </si>
  <si>
    <t xml:space="preserve">   - оренда приміщення</t>
  </si>
  <si>
    <t xml:space="preserve">  - водопостачання, теплопостачання, водовідведення</t>
  </si>
  <si>
    <t>Фінансовий результат                                                 (+) - прибуток, (-) - збиток</t>
  </si>
  <si>
    <t xml:space="preserve">Послуги зв"язку та інтернет </t>
  </si>
  <si>
    <t>до рішення виконавчого комітету</t>
  </si>
  <si>
    <t>2.3</t>
  </si>
  <si>
    <t xml:space="preserve">Інші ОЗ, в т.ч. БФП </t>
  </si>
  <si>
    <t xml:space="preserve">                Бухгалтер    _______________   Віта СЕНЧЕНКО </t>
  </si>
  <si>
    <t>Уляна КОВАЛЬ</t>
  </si>
  <si>
    <t>КОМУНАЛЬНОГО ПІДПРИЄМСТВА "БЮРО ТЕХНІЧНОЇ ІНВЕНТАРИЗАЦІЇ МІСТА ЮЖНОУКРАЇНСЬКА"за  січень  2024 року</t>
  </si>
  <si>
    <t xml:space="preserve"> план на 2024р.</t>
  </si>
  <si>
    <t>січень  2024 року</t>
  </si>
  <si>
    <t>КОМУНАЛЬНОГО ПІДПРИЄМСТВА "БЮРО ТЕХНІЧНОЇ ІНВЕНТАРИЗАЦІЇ МІСТА ЮЖНОУКРАЇНСЬКА"за  лютий  2024 року</t>
  </si>
  <si>
    <t>лютий  2024 року</t>
  </si>
  <si>
    <t>(тис. грн.)</t>
  </si>
  <si>
    <t>січень</t>
  </si>
  <si>
    <t>лютий</t>
  </si>
  <si>
    <t>березень  2024 року</t>
  </si>
  <si>
    <t>КОМУНАЛЬНОГО ПІДПРИЄМСТВА "БЮРО ТЕХНІЧНОЇ ІНВЕНТАРИЗАЦІЇ МІСТА ЮЖНОУКРАЇНСЬКА"за березень  2024 року</t>
  </si>
  <si>
    <t>березень</t>
  </si>
  <si>
    <t>КОМУНАЛЬНОГО ПІДПРИЄМСТВА "БЮРО ТЕХНІЧНОЇ ІНВЕНТАРИЗАЦІЇ МІСТА ЮЖНОУКРАЇНСЬКА"за квітень  2024 року</t>
  </si>
  <si>
    <t>квітень  2024 року</t>
  </si>
  <si>
    <t xml:space="preserve">                      до рішення виконавчого комітету</t>
  </si>
  <si>
    <t xml:space="preserve">                      Южноукраїнської міської ради</t>
  </si>
  <si>
    <t xml:space="preserve">                      Додаток 4</t>
  </si>
  <si>
    <t xml:space="preserve">                      від 27.01.2016 року № 04</t>
  </si>
  <si>
    <t xml:space="preserve">     Директор  _________________________</t>
  </si>
  <si>
    <t xml:space="preserve">                Бухгалтер    ____________   Віта СЕНЧЕНКО </t>
  </si>
  <si>
    <t>КОМУНАЛЬНОГО ПІДПРИЄМСТВА "БЮРО ТЕХНІЧНОЇ ІНВЕНТАРИЗАЦІЇ МІСТА ЮЖНОУКРАЇНСЬКА"за травень  2024 року</t>
  </si>
  <si>
    <t>травень  2024 року</t>
  </si>
  <si>
    <t>квітень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</si>
</sst>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88" fontId="46" fillId="33" borderId="0" xfId="53" applyNumberFormat="1" applyFont="1" applyFill="1" applyBorder="1" applyAlignment="1">
      <alignment horizontal="center"/>
      <protection/>
    </xf>
    <xf numFmtId="188" fontId="47" fillId="33" borderId="0" xfId="53" applyNumberFormat="1" applyFont="1" applyFill="1" applyBorder="1" applyAlignment="1">
      <alignment horizontal="center"/>
      <protection/>
    </xf>
    <xf numFmtId="188" fontId="4" fillId="0" borderId="0" xfId="53" applyNumberFormat="1" applyFont="1" applyFill="1" applyBorder="1" applyAlignment="1">
      <alignment horizontal="center"/>
      <protection/>
    </xf>
    <xf numFmtId="188" fontId="3" fillId="0" borderId="0" xfId="53" applyNumberFormat="1" applyFont="1" applyFill="1" applyBorder="1" applyAlignment="1">
      <alignment horizontal="center" wrapText="1"/>
      <protection/>
    </xf>
    <xf numFmtId="0" fontId="4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88" fontId="47" fillId="33" borderId="0" xfId="53" applyNumberFormat="1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188" fontId="46" fillId="33" borderId="10" xfId="53" applyNumberFormat="1" applyFont="1" applyFill="1" applyBorder="1" applyAlignment="1">
      <alignment horizontal="right" wrapText="1"/>
      <protection/>
    </xf>
    <xf numFmtId="188" fontId="47" fillId="33" borderId="10" xfId="53" applyNumberFormat="1" applyFont="1" applyFill="1" applyBorder="1" applyAlignment="1">
      <alignment horizontal="right" wrapText="1"/>
      <protection/>
    </xf>
    <xf numFmtId="188" fontId="47" fillId="33" borderId="10" xfId="53" applyNumberFormat="1" applyFont="1" applyFill="1" applyBorder="1" applyAlignment="1">
      <alignment horizontal="right"/>
      <protection/>
    </xf>
    <xf numFmtId="188" fontId="46" fillId="33" borderId="10" xfId="53" applyNumberFormat="1" applyFont="1" applyFill="1" applyBorder="1" applyAlignment="1">
      <alignment horizontal="right"/>
      <protection/>
    </xf>
    <xf numFmtId="188" fontId="46" fillId="34" borderId="10" xfId="53" applyNumberFormat="1" applyFont="1" applyFill="1" applyBorder="1" applyAlignment="1">
      <alignment horizontal="right" wrapText="1"/>
      <protection/>
    </xf>
    <xf numFmtId="188" fontId="46" fillId="0" borderId="10" xfId="53" applyNumberFormat="1" applyFont="1" applyFill="1" applyBorder="1" applyAlignment="1">
      <alignment horizontal="right" wrapText="1"/>
      <protection/>
    </xf>
    <xf numFmtId="188" fontId="3" fillId="34" borderId="10" xfId="53" applyNumberFormat="1" applyFont="1" applyFill="1" applyBorder="1" applyAlignment="1">
      <alignment horizontal="right" wrapText="1"/>
      <protection/>
    </xf>
    <xf numFmtId="188" fontId="47" fillId="0" borderId="10" xfId="0" applyNumberFormat="1" applyFont="1" applyBorder="1" applyAlignment="1">
      <alignment horizontal="right"/>
    </xf>
    <xf numFmtId="188" fontId="46" fillId="0" borderId="10" xfId="0" applyNumberFormat="1" applyFont="1" applyBorder="1" applyAlignment="1">
      <alignment horizontal="right"/>
    </xf>
    <xf numFmtId="188" fontId="6" fillId="35" borderId="10" xfId="53" applyNumberFormat="1" applyFont="1" applyFill="1" applyBorder="1" applyAlignment="1">
      <alignment horizontal="right" wrapText="1"/>
      <protection/>
    </xf>
    <xf numFmtId="188" fontId="6" fillId="35" borderId="10" xfId="53" applyNumberFormat="1" applyFont="1" applyFill="1" applyBorder="1" applyAlignment="1">
      <alignment horizontal="right"/>
      <protection/>
    </xf>
    <xf numFmtId="0" fontId="4" fillId="33" borderId="0" xfId="53" applyFont="1" applyFill="1" applyAlignment="1">
      <alignment horizontal="right"/>
      <protection/>
    </xf>
    <xf numFmtId="0" fontId="4" fillId="33" borderId="0" xfId="53" applyFont="1" applyFill="1">
      <alignment/>
      <protection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right"/>
    </xf>
    <xf numFmtId="49" fontId="3" fillId="34" borderId="10" xfId="53" applyNumberFormat="1" applyFont="1" applyFill="1" applyBorder="1" applyAlignment="1">
      <alignment horizontal="right"/>
      <protection/>
    </xf>
    <xf numFmtId="0" fontId="3" fillId="34" borderId="10" xfId="53" applyFont="1" applyFill="1" applyBorder="1" applyAlignment="1">
      <alignment wrapText="1"/>
      <protection/>
    </xf>
    <xf numFmtId="49" fontId="4" fillId="0" borderId="10" xfId="53" applyNumberFormat="1" applyFont="1" applyFill="1" applyBorder="1" applyAlignment="1">
      <alignment horizontal="right"/>
      <protection/>
    </xf>
    <xf numFmtId="0" fontId="4" fillId="0" borderId="10" xfId="53" applyFont="1" applyFill="1" applyBorder="1" applyAlignment="1">
      <alignment wrapText="1"/>
      <protection/>
    </xf>
    <xf numFmtId="2" fontId="4" fillId="0" borderId="10" xfId="53" applyNumberFormat="1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horizontal="right"/>
      <protection/>
    </xf>
    <xf numFmtId="0" fontId="47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left" wrapText="1"/>
      <protection/>
    </xf>
    <xf numFmtId="49" fontId="4" fillId="34" borderId="10" xfId="53" applyNumberFormat="1" applyFont="1" applyFill="1" applyBorder="1" applyAlignment="1">
      <alignment horizontal="right"/>
      <protection/>
    </xf>
    <xf numFmtId="0" fontId="4" fillId="34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/>
      <protection/>
    </xf>
    <xf numFmtId="49" fontId="3" fillId="0" borderId="10" xfId="53" applyNumberFormat="1" applyFont="1" applyFill="1" applyBorder="1" applyAlignment="1">
      <alignment horizontal="right"/>
      <protection/>
    </xf>
    <xf numFmtId="49" fontId="3" fillId="0" borderId="10" xfId="53" applyNumberFormat="1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49" fontId="47" fillId="0" borderId="0" xfId="0" applyNumberFormat="1" applyFont="1" applyFill="1" applyAlignment="1">
      <alignment horizontal="right" vertical="center"/>
    </xf>
    <xf numFmtId="0" fontId="4" fillId="0" borderId="0" xfId="53" applyFont="1">
      <alignment/>
      <protection/>
    </xf>
    <xf numFmtId="0" fontId="4" fillId="0" borderId="0" xfId="53" applyFont="1" applyFill="1" applyAlignment="1">
      <alignment horizontal="left"/>
      <protection/>
    </xf>
    <xf numFmtId="0" fontId="4" fillId="33" borderId="0" xfId="53" applyFont="1" applyFill="1" applyAlignment="1">
      <alignment vertical="top"/>
      <protection/>
    </xf>
    <xf numFmtId="49" fontId="47" fillId="33" borderId="0" xfId="0" applyNumberFormat="1" applyFont="1" applyFill="1" applyAlignment="1">
      <alignment vertical="top"/>
    </xf>
    <xf numFmtId="2" fontId="4" fillId="33" borderId="0" xfId="53" applyNumberFormat="1" applyFont="1" applyFill="1" applyAlignment="1">
      <alignment vertical="top"/>
      <protection/>
    </xf>
    <xf numFmtId="2" fontId="4" fillId="33" borderId="0" xfId="0" applyNumberFormat="1" applyFont="1" applyFill="1" applyAlignment="1">
      <alignment vertical="top"/>
    </xf>
    <xf numFmtId="188" fontId="6" fillId="34" borderId="10" xfId="53" applyNumberFormat="1" applyFont="1" applyFill="1" applyBorder="1" applyAlignment="1">
      <alignment horizontal="right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left" vertical="top"/>
      <protection/>
    </xf>
    <xf numFmtId="49" fontId="47" fillId="33" borderId="0" xfId="0" applyNumberFormat="1" applyFont="1" applyFill="1" applyAlignment="1">
      <alignment horizontal="left" vertical="top"/>
    </xf>
    <xf numFmtId="2" fontId="4" fillId="33" borderId="0" xfId="53" applyNumberFormat="1" applyFont="1" applyFill="1" applyAlignment="1">
      <alignment horizontal="left" vertical="top"/>
      <protection/>
    </xf>
    <xf numFmtId="2" fontId="4" fillId="33" borderId="0" xfId="0" applyNumberFormat="1" applyFont="1" applyFill="1" applyAlignment="1">
      <alignment horizontal="left" vertical="top"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0" borderId="0" xfId="53" applyFont="1">
      <alignment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wrapText="1"/>
      <protection/>
    </xf>
    <xf numFmtId="49" fontId="4" fillId="33" borderId="12" xfId="53" applyNumberFormat="1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right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zoomScalePageLayoutView="0" workbookViewId="0" topLeftCell="A1">
      <selection activeCell="G11" sqref="G11:G52"/>
    </sheetView>
  </sheetViews>
  <sheetFormatPr defaultColWidth="9.140625" defaultRowHeight="15"/>
  <cols>
    <col min="2" max="2" width="30.7109375" style="0" customWidth="1"/>
    <col min="3" max="3" width="10.8515625" style="0" customWidth="1"/>
    <col min="4" max="4" width="10.57421875" style="0" customWidth="1"/>
    <col min="5" max="5" width="10.421875" style="0" customWidth="1"/>
    <col min="6" max="6" width="10.28125" style="0" customWidth="1"/>
    <col min="7" max="7" width="10.140625" style="0" customWidth="1"/>
    <col min="8" max="8" width="10.421875" style="0" customWidth="1"/>
  </cols>
  <sheetData>
    <row r="1" spans="1:8" ht="15.75">
      <c r="A1" s="21" t="s">
        <v>44</v>
      </c>
      <c r="B1" s="21"/>
      <c r="C1" s="20"/>
      <c r="D1" s="42"/>
      <c r="E1" s="53" t="s">
        <v>46</v>
      </c>
      <c r="F1" s="54"/>
      <c r="G1" s="55"/>
      <c r="H1" s="54"/>
    </row>
    <row r="2" spans="1:8" ht="15.75">
      <c r="A2" s="21"/>
      <c r="B2" s="21"/>
      <c r="C2" s="20"/>
      <c r="D2" s="42"/>
      <c r="E2" s="53" t="s">
        <v>66</v>
      </c>
      <c r="F2" s="54"/>
      <c r="G2" s="55"/>
      <c r="H2" s="54"/>
    </row>
    <row r="3" spans="1:8" ht="1.5" customHeight="1">
      <c r="A3" s="44"/>
      <c r="B3" s="44"/>
      <c r="C3" s="23"/>
      <c r="D3" s="43"/>
      <c r="E3" s="53"/>
      <c r="F3" s="54"/>
      <c r="G3" s="56"/>
      <c r="H3" s="54"/>
    </row>
    <row r="4" spans="1:8" ht="15.75">
      <c r="A4" s="21"/>
      <c r="B4" s="21"/>
      <c r="C4" s="20"/>
      <c r="D4" s="42"/>
      <c r="E4" s="53" t="s">
        <v>45</v>
      </c>
      <c r="F4" s="54"/>
      <c r="G4" s="55"/>
      <c r="H4" s="54"/>
    </row>
    <row r="5" spans="1:8" ht="15.75">
      <c r="A5" s="44"/>
      <c r="B5" s="44"/>
      <c r="C5" s="23"/>
      <c r="D5" s="43"/>
      <c r="E5" s="53" t="s">
        <v>47</v>
      </c>
      <c r="F5" s="54"/>
      <c r="G5" s="56"/>
      <c r="H5" s="54"/>
    </row>
    <row r="6" spans="1:8" ht="18.75">
      <c r="A6" s="68" t="s">
        <v>42</v>
      </c>
      <c r="B6" s="68"/>
      <c r="C6" s="68"/>
      <c r="D6" s="68"/>
      <c r="E6" s="68"/>
      <c r="F6" s="68"/>
      <c r="G6" s="68"/>
      <c r="H6" s="68"/>
    </row>
    <row r="7" spans="1:8" ht="15">
      <c r="A7" s="69" t="s">
        <v>71</v>
      </c>
      <c r="B7" s="69"/>
      <c r="C7" s="69"/>
      <c r="D7" s="69"/>
      <c r="E7" s="69"/>
      <c r="F7" s="69"/>
      <c r="G7" s="69"/>
      <c r="H7" s="69"/>
    </row>
    <row r="8" spans="1:8" ht="18.75" customHeight="1">
      <c r="A8" s="70"/>
      <c r="B8" s="70"/>
      <c r="C8" s="70"/>
      <c r="D8" s="70"/>
      <c r="E8" s="70"/>
      <c r="F8" s="70"/>
      <c r="G8" s="70"/>
      <c r="H8" s="70"/>
    </row>
    <row r="9" spans="1:8" ht="15">
      <c r="A9" s="71" t="s">
        <v>0</v>
      </c>
      <c r="B9" s="71" t="s">
        <v>1</v>
      </c>
      <c r="C9" s="72" t="s">
        <v>72</v>
      </c>
      <c r="D9" s="73" t="s">
        <v>2</v>
      </c>
      <c r="E9" s="73"/>
      <c r="F9" s="73" t="s">
        <v>73</v>
      </c>
      <c r="G9" s="73"/>
      <c r="H9" s="74" t="s">
        <v>3</v>
      </c>
    </row>
    <row r="10" spans="1:8" ht="20.25" customHeight="1">
      <c r="A10" s="71"/>
      <c r="B10" s="71"/>
      <c r="C10" s="72"/>
      <c r="D10" s="73"/>
      <c r="E10" s="73"/>
      <c r="F10" s="73"/>
      <c r="G10" s="73"/>
      <c r="H10" s="74"/>
    </row>
    <row r="11" spans="1:8" ht="40.5" customHeight="1">
      <c r="A11" s="71"/>
      <c r="B11" s="71"/>
      <c r="C11" s="72"/>
      <c r="D11" s="40" t="s">
        <v>4</v>
      </c>
      <c r="E11" s="41" t="s">
        <v>5</v>
      </c>
      <c r="F11" s="41" t="s">
        <v>43</v>
      </c>
      <c r="G11" s="45" t="s">
        <v>5</v>
      </c>
      <c r="H11" s="74"/>
    </row>
    <row r="12" spans="1:8" ht="15.75">
      <c r="A12" s="24">
        <v>1</v>
      </c>
      <c r="B12" s="25" t="s">
        <v>6</v>
      </c>
      <c r="C12" s="13">
        <f aca="true" t="shared" si="0" ref="C12:H12">SUM(C13:C16)</f>
        <v>1444.2</v>
      </c>
      <c r="D12" s="13">
        <f t="shared" si="0"/>
        <v>107.4</v>
      </c>
      <c r="E12" s="15">
        <f t="shared" si="0"/>
        <v>107.4</v>
      </c>
      <c r="F12" s="13">
        <f t="shared" si="0"/>
        <v>107.4</v>
      </c>
      <c r="G12" s="15">
        <f t="shared" si="0"/>
        <v>107.4</v>
      </c>
      <c r="H12" s="13">
        <f t="shared" si="0"/>
        <v>1444.2</v>
      </c>
    </row>
    <row r="13" spans="1:8" ht="15.75">
      <c r="A13" s="26" t="s">
        <v>48</v>
      </c>
      <c r="B13" s="27" t="s">
        <v>23</v>
      </c>
      <c r="C13" s="9">
        <v>1251.7</v>
      </c>
      <c r="D13" s="18">
        <v>89.6</v>
      </c>
      <c r="E13" s="18">
        <v>89.6</v>
      </c>
      <c r="F13" s="18">
        <v>89.6</v>
      </c>
      <c r="G13" s="18">
        <v>89.6</v>
      </c>
      <c r="H13" s="9">
        <v>1251.7</v>
      </c>
    </row>
    <row r="14" spans="1:8" ht="15.75">
      <c r="A14" s="26" t="s">
        <v>50</v>
      </c>
      <c r="B14" s="28" t="s">
        <v>15</v>
      </c>
      <c r="C14" s="9">
        <v>26.4</v>
      </c>
      <c r="D14" s="18">
        <v>3.7</v>
      </c>
      <c r="E14" s="18">
        <v>3.7</v>
      </c>
      <c r="F14" s="18">
        <v>3.7</v>
      </c>
      <c r="G14" s="18">
        <v>3.7</v>
      </c>
      <c r="H14" s="9">
        <v>26.4</v>
      </c>
    </row>
    <row r="15" spans="1:8" ht="15.75">
      <c r="A15" s="26" t="s">
        <v>51</v>
      </c>
      <c r="B15" s="28" t="s">
        <v>24</v>
      </c>
      <c r="C15" s="9">
        <v>71.7</v>
      </c>
      <c r="D15" s="18">
        <v>5.7</v>
      </c>
      <c r="E15" s="18">
        <v>5.7</v>
      </c>
      <c r="F15" s="18">
        <v>5.7</v>
      </c>
      <c r="G15" s="18">
        <v>5.7</v>
      </c>
      <c r="H15" s="9">
        <v>71.7</v>
      </c>
    </row>
    <row r="16" spans="1:8" ht="15.75">
      <c r="A16" s="26" t="s">
        <v>52</v>
      </c>
      <c r="B16" s="28" t="s">
        <v>14</v>
      </c>
      <c r="C16" s="9">
        <v>94.4</v>
      </c>
      <c r="D16" s="19">
        <v>8.4</v>
      </c>
      <c r="E16" s="19">
        <v>8.4</v>
      </c>
      <c r="F16" s="19">
        <v>8.4</v>
      </c>
      <c r="G16" s="19">
        <v>8.4</v>
      </c>
      <c r="H16" s="9">
        <v>94.4</v>
      </c>
    </row>
    <row r="17" spans="1:8" ht="15.75">
      <c r="A17" s="24">
        <v>2</v>
      </c>
      <c r="B17" s="25" t="s">
        <v>7</v>
      </c>
      <c r="C17" s="15">
        <f>C18+C19+C20+C21+C23+C28+C29+C35</f>
        <v>1416.4</v>
      </c>
      <c r="D17" s="15">
        <f>D18+D19+D20+D21+D23+D28+D29+D35</f>
        <v>101</v>
      </c>
      <c r="E17" s="15">
        <f>E18+E19+E20+E21+E23+E28+E29+E35</f>
        <v>101</v>
      </c>
      <c r="F17" s="15">
        <f>SUM(F18:F45)-F23-F29-F35-F22</f>
        <v>101</v>
      </c>
      <c r="G17" s="15">
        <f>SUM(G18:G45)-G23-G29-G35-G22</f>
        <v>101</v>
      </c>
      <c r="H17" s="15">
        <f>H18+H19+H20+H21+H23+H28+H29+H35</f>
        <v>1416.4</v>
      </c>
    </row>
    <row r="18" spans="1:8" ht="15.75">
      <c r="A18" s="26" t="s">
        <v>53</v>
      </c>
      <c r="B18" s="27" t="s">
        <v>25</v>
      </c>
      <c r="C18" s="9">
        <v>1035.1</v>
      </c>
      <c r="D18" s="10">
        <v>74</v>
      </c>
      <c r="E18" s="10">
        <v>74</v>
      </c>
      <c r="F18" s="10">
        <v>74</v>
      </c>
      <c r="G18" s="10">
        <v>74</v>
      </c>
      <c r="H18" s="9">
        <v>1035.1</v>
      </c>
    </row>
    <row r="19" spans="1:8" ht="15.75">
      <c r="A19" s="26" t="s">
        <v>49</v>
      </c>
      <c r="B19" s="27" t="s">
        <v>26</v>
      </c>
      <c r="C19" s="9">
        <v>227.8</v>
      </c>
      <c r="D19" s="10">
        <v>16.3</v>
      </c>
      <c r="E19" s="10">
        <v>16.3</v>
      </c>
      <c r="F19" s="10">
        <v>16.3</v>
      </c>
      <c r="G19" s="10">
        <v>16.3</v>
      </c>
      <c r="H19" s="9">
        <v>227.8</v>
      </c>
    </row>
    <row r="20" spans="1:8" ht="15.75">
      <c r="A20" s="26" t="s">
        <v>67</v>
      </c>
      <c r="B20" s="27" t="s">
        <v>27</v>
      </c>
      <c r="C20" s="9">
        <v>13.3</v>
      </c>
      <c r="D20" s="10">
        <v>0</v>
      </c>
      <c r="E20" s="10">
        <v>0</v>
      </c>
      <c r="F20" s="10">
        <v>0</v>
      </c>
      <c r="G20" s="10">
        <v>0</v>
      </c>
      <c r="H20" s="9">
        <v>13.3</v>
      </c>
    </row>
    <row r="21" spans="1:8" ht="31.5" customHeight="1">
      <c r="A21" s="29" t="s">
        <v>54</v>
      </c>
      <c r="B21" s="30" t="s">
        <v>28</v>
      </c>
      <c r="C21" s="9">
        <v>17.4</v>
      </c>
      <c r="D21" s="10">
        <v>1.5</v>
      </c>
      <c r="E21" s="10">
        <v>1.5</v>
      </c>
      <c r="F21" s="10">
        <v>1.5</v>
      </c>
      <c r="G21" s="10">
        <v>1.5</v>
      </c>
      <c r="H21" s="9">
        <v>17.4</v>
      </c>
    </row>
    <row r="22" spans="1:8" ht="34.5" customHeight="1" hidden="1">
      <c r="A22" s="26"/>
      <c r="B22" s="27" t="s">
        <v>29</v>
      </c>
      <c r="C22" s="9"/>
      <c r="D22" s="10"/>
      <c r="E22" s="10"/>
      <c r="F22" s="10"/>
      <c r="G22" s="10"/>
      <c r="H22" s="9"/>
    </row>
    <row r="23" spans="1:8" ht="15.75">
      <c r="A23" s="32" t="s">
        <v>55</v>
      </c>
      <c r="B23" s="33" t="s">
        <v>30</v>
      </c>
      <c r="C23" s="13">
        <f aca="true" t="shared" si="1" ref="C23:H23">C24+C25+C26+C27</f>
        <v>56.7</v>
      </c>
      <c r="D23" s="13">
        <f t="shared" si="1"/>
        <v>5.3</v>
      </c>
      <c r="E23" s="13">
        <f t="shared" si="1"/>
        <v>5.3</v>
      </c>
      <c r="F23" s="13">
        <f t="shared" si="1"/>
        <v>5.3</v>
      </c>
      <c r="G23" s="13">
        <f t="shared" si="1"/>
        <v>5.3</v>
      </c>
      <c r="H23" s="13">
        <f t="shared" si="1"/>
        <v>56.7</v>
      </c>
    </row>
    <row r="24" spans="1:8" ht="15.75">
      <c r="A24" s="26"/>
      <c r="B24" s="27" t="s">
        <v>31</v>
      </c>
      <c r="C24" s="9">
        <v>13.5</v>
      </c>
      <c r="D24" s="10">
        <v>0.9</v>
      </c>
      <c r="E24" s="10">
        <v>0.9</v>
      </c>
      <c r="F24" s="10">
        <v>0.9</v>
      </c>
      <c r="G24" s="10">
        <v>0.9</v>
      </c>
      <c r="H24" s="9">
        <v>13.5</v>
      </c>
    </row>
    <row r="25" spans="1:8" ht="15.75">
      <c r="A25" s="26"/>
      <c r="B25" s="27" t="s">
        <v>62</v>
      </c>
      <c r="C25" s="9">
        <v>4.7</v>
      </c>
      <c r="D25" s="10">
        <v>0.3</v>
      </c>
      <c r="E25" s="10">
        <v>0.3</v>
      </c>
      <c r="F25" s="10">
        <v>0.3</v>
      </c>
      <c r="G25" s="10">
        <v>0.3</v>
      </c>
      <c r="H25" s="9">
        <v>4.7</v>
      </c>
    </row>
    <row r="26" spans="1:8" ht="47.25">
      <c r="A26" s="26"/>
      <c r="B26" s="27" t="s">
        <v>63</v>
      </c>
      <c r="C26" s="9">
        <v>10.3</v>
      </c>
      <c r="D26" s="10">
        <v>1.8</v>
      </c>
      <c r="E26" s="10">
        <v>1.8</v>
      </c>
      <c r="F26" s="10">
        <v>1.8</v>
      </c>
      <c r="G26" s="10">
        <v>1.8</v>
      </c>
      <c r="H26" s="9">
        <v>10.3</v>
      </c>
    </row>
    <row r="27" spans="1:8" ht="15.75">
      <c r="A27" s="26"/>
      <c r="B27" s="27" t="s">
        <v>32</v>
      </c>
      <c r="C27" s="9">
        <v>28.2</v>
      </c>
      <c r="D27" s="10">
        <v>2.3</v>
      </c>
      <c r="E27" s="10">
        <v>2.3</v>
      </c>
      <c r="F27" s="10">
        <v>2.3</v>
      </c>
      <c r="G27" s="10">
        <v>2.3</v>
      </c>
      <c r="H27" s="9">
        <v>28.2</v>
      </c>
    </row>
    <row r="28" spans="1:8" ht="15.75">
      <c r="A28" s="32" t="s">
        <v>56</v>
      </c>
      <c r="B28" s="33" t="s">
        <v>65</v>
      </c>
      <c r="C28" s="13">
        <v>7.4</v>
      </c>
      <c r="D28" s="13">
        <v>0.5</v>
      </c>
      <c r="E28" s="13">
        <v>0.5</v>
      </c>
      <c r="F28" s="13">
        <v>0.5</v>
      </c>
      <c r="G28" s="13">
        <v>0.5</v>
      </c>
      <c r="H28" s="13">
        <v>7.4</v>
      </c>
    </row>
    <row r="29" spans="1:8" ht="38.25" customHeight="1">
      <c r="A29" s="32" t="s">
        <v>57</v>
      </c>
      <c r="B29" s="33" t="s">
        <v>8</v>
      </c>
      <c r="C29" s="13">
        <f aca="true" t="shared" si="2" ref="C29:H29">C30+C31+C32+C33+C34</f>
        <v>23.7</v>
      </c>
      <c r="D29" s="13">
        <f t="shared" si="2"/>
        <v>1.4</v>
      </c>
      <c r="E29" s="13">
        <f>E30+E31+E32+E33+E34</f>
        <v>1.4</v>
      </c>
      <c r="F29" s="13">
        <f t="shared" si="2"/>
        <v>1.4</v>
      </c>
      <c r="G29" s="13">
        <f t="shared" si="2"/>
        <v>1.4</v>
      </c>
      <c r="H29" s="13">
        <f t="shared" si="2"/>
        <v>23.7</v>
      </c>
    </row>
    <row r="30" spans="1:8" ht="28.5" customHeight="1">
      <c r="A30" s="26"/>
      <c r="B30" s="31" t="s">
        <v>59</v>
      </c>
      <c r="C30" s="9">
        <v>0</v>
      </c>
      <c r="D30" s="10">
        <v>0</v>
      </c>
      <c r="E30" s="10">
        <v>0</v>
      </c>
      <c r="F30" s="10">
        <v>0</v>
      </c>
      <c r="G30" s="10">
        <v>0</v>
      </c>
      <c r="H30" s="9">
        <v>0</v>
      </c>
    </row>
    <row r="31" spans="1:8" ht="30" customHeight="1">
      <c r="A31" s="26"/>
      <c r="B31" s="31" t="s">
        <v>16</v>
      </c>
      <c r="C31" s="9">
        <v>9</v>
      </c>
      <c r="D31" s="10">
        <v>0.7</v>
      </c>
      <c r="E31" s="10">
        <v>0.7</v>
      </c>
      <c r="F31" s="10">
        <v>0.7</v>
      </c>
      <c r="G31" s="10">
        <v>0.7</v>
      </c>
      <c r="H31" s="9">
        <v>9</v>
      </c>
    </row>
    <row r="32" spans="1:8" ht="31.5">
      <c r="A32" s="26"/>
      <c r="B32" s="31" t="s">
        <v>17</v>
      </c>
      <c r="C32" s="9">
        <v>4.2</v>
      </c>
      <c r="D32" s="10">
        <v>0</v>
      </c>
      <c r="E32" s="10">
        <v>0</v>
      </c>
      <c r="F32" s="10">
        <v>0</v>
      </c>
      <c r="G32" s="10">
        <v>0</v>
      </c>
      <c r="H32" s="9">
        <v>4.2</v>
      </c>
    </row>
    <row r="33" spans="1:8" ht="28.5" customHeight="1">
      <c r="A33" s="26"/>
      <c r="B33" s="31" t="s">
        <v>60</v>
      </c>
      <c r="C33" s="9">
        <v>2.5</v>
      </c>
      <c r="D33" s="10">
        <v>0</v>
      </c>
      <c r="E33" s="10">
        <v>0</v>
      </c>
      <c r="F33" s="10">
        <v>0</v>
      </c>
      <c r="G33" s="10">
        <v>0</v>
      </c>
      <c r="H33" s="9">
        <v>2.5</v>
      </c>
    </row>
    <row r="34" spans="1:8" ht="15.75">
      <c r="A34" s="26"/>
      <c r="B34" s="31" t="s">
        <v>18</v>
      </c>
      <c r="C34" s="9">
        <v>8</v>
      </c>
      <c r="D34" s="10">
        <v>0.7</v>
      </c>
      <c r="E34" s="10">
        <v>0.7</v>
      </c>
      <c r="F34" s="10">
        <v>0.7</v>
      </c>
      <c r="G34" s="10">
        <v>0.7</v>
      </c>
      <c r="H34" s="9">
        <v>8</v>
      </c>
    </row>
    <row r="35" spans="1:8" ht="15.75">
      <c r="A35" s="32" t="s">
        <v>58</v>
      </c>
      <c r="B35" s="33" t="s">
        <v>9</v>
      </c>
      <c r="C35" s="13">
        <f>C36+C37+C38+C39+C40+C41+C42+C43+C44+C45</f>
        <v>35</v>
      </c>
      <c r="D35" s="13">
        <f>D36+D37+D38+D39+D40+D41+D42+D43+D44+D45</f>
        <v>2</v>
      </c>
      <c r="E35" s="13">
        <f>SUM(E36:E45)</f>
        <v>2</v>
      </c>
      <c r="F35" s="13">
        <f>F36+F37+F38+F39+F40+F41+F42+F43+F44+F45</f>
        <v>2</v>
      </c>
      <c r="G35" s="13">
        <f>SUM(G36:G45)</f>
        <v>2</v>
      </c>
      <c r="H35" s="13">
        <f>H36+H37+H38+H39+H40+H41+H42+H43+H44+H45</f>
        <v>35</v>
      </c>
    </row>
    <row r="36" spans="1:8" ht="15.75">
      <c r="A36" s="26"/>
      <c r="B36" s="27" t="s">
        <v>10</v>
      </c>
      <c r="C36" s="9">
        <v>9.2</v>
      </c>
      <c r="D36" s="10">
        <v>0.5</v>
      </c>
      <c r="E36" s="10">
        <v>0.5</v>
      </c>
      <c r="F36" s="10">
        <v>0.5</v>
      </c>
      <c r="G36" s="10">
        <v>0.5</v>
      </c>
      <c r="H36" s="9">
        <v>9.2</v>
      </c>
    </row>
    <row r="37" spans="1:8" ht="27.75" customHeight="1">
      <c r="A37" s="26"/>
      <c r="B37" s="31" t="s">
        <v>33</v>
      </c>
      <c r="C37" s="9">
        <v>2.2</v>
      </c>
      <c r="D37" s="10">
        <v>0</v>
      </c>
      <c r="E37" s="10">
        <v>0</v>
      </c>
      <c r="F37" s="10">
        <v>0</v>
      </c>
      <c r="G37" s="10">
        <v>0</v>
      </c>
      <c r="H37" s="9">
        <v>2.2</v>
      </c>
    </row>
    <row r="38" spans="1:8" ht="15.75">
      <c r="A38" s="26"/>
      <c r="B38" s="27" t="s">
        <v>34</v>
      </c>
      <c r="C38" s="9">
        <v>0.4</v>
      </c>
      <c r="D38" s="10">
        <v>0</v>
      </c>
      <c r="E38" s="10">
        <v>0</v>
      </c>
      <c r="F38" s="10">
        <v>0</v>
      </c>
      <c r="G38" s="10">
        <v>0</v>
      </c>
      <c r="H38" s="9">
        <v>0.4</v>
      </c>
    </row>
    <row r="39" spans="1:8" ht="39" customHeight="1">
      <c r="A39" s="26"/>
      <c r="B39" s="27" t="s">
        <v>35</v>
      </c>
      <c r="C39" s="9">
        <v>2.1</v>
      </c>
      <c r="D39" s="10">
        <v>0</v>
      </c>
      <c r="E39" s="10">
        <v>0</v>
      </c>
      <c r="F39" s="10">
        <v>0</v>
      </c>
      <c r="G39" s="10">
        <v>0</v>
      </c>
      <c r="H39" s="9">
        <v>2.1</v>
      </c>
    </row>
    <row r="40" spans="1:8" ht="39" customHeight="1">
      <c r="A40" s="26"/>
      <c r="B40" s="27" t="s">
        <v>36</v>
      </c>
      <c r="C40" s="9">
        <v>0.5</v>
      </c>
      <c r="D40" s="10">
        <v>0</v>
      </c>
      <c r="E40" s="10">
        <v>0</v>
      </c>
      <c r="F40" s="10">
        <v>0</v>
      </c>
      <c r="G40" s="10">
        <v>0</v>
      </c>
      <c r="H40" s="9">
        <v>0.5</v>
      </c>
    </row>
    <row r="41" spans="1:8" ht="35.25" customHeight="1" hidden="1">
      <c r="A41" s="26"/>
      <c r="B41" s="27" t="s">
        <v>37</v>
      </c>
      <c r="C41" s="9"/>
      <c r="D41" s="10"/>
      <c r="E41" s="10"/>
      <c r="F41" s="10"/>
      <c r="G41" s="10"/>
      <c r="H41" s="9"/>
    </row>
    <row r="42" spans="1:8" ht="29.25" customHeight="1">
      <c r="A42" s="26"/>
      <c r="B42" s="27" t="s">
        <v>20</v>
      </c>
      <c r="C42" s="9">
        <v>0</v>
      </c>
      <c r="D42" s="10">
        <v>0</v>
      </c>
      <c r="E42" s="10">
        <v>0</v>
      </c>
      <c r="F42" s="10">
        <v>0</v>
      </c>
      <c r="G42" s="10">
        <v>0</v>
      </c>
      <c r="H42" s="9">
        <v>0</v>
      </c>
    </row>
    <row r="43" spans="1:14" ht="27" customHeight="1">
      <c r="A43" s="26"/>
      <c r="B43" s="27" t="s">
        <v>21</v>
      </c>
      <c r="C43" s="9">
        <v>0.3</v>
      </c>
      <c r="D43" s="10">
        <v>0</v>
      </c>
      <c r="E43" s="10">
        <v>0</v>
      </c>
      <c r="F43" s="10">
        <v>0</v>
      </c>
      <c r="G43" s="10">
        <v>0</v>
      </c>
      <c r="H43" s="9">
        <v>0.3</v>
      </c>
      <c r="N43" t="s">
        <v>44</v>
      </c>
    </row>
    <row r="44" spans="1:8" ht="15.75">
      <c r="A44" s="26"/>
      <c r="B44" s="27" t="s">
        <v>38</v>
      </c>
      <c r="C44" s="9">
        <v>18.3</v>
      </c>
      <c r="D44" s="10">
        <v>1.5</v>
      </c>
      <c r="E44" s="10">
        <v>1.5</v>
      </c>
      <c r="F44" s="10">
        <v>1.5</v>
      </c>
      <c r="G44" s="10">
        <v>1.5</v>
      </c>
      <c r="H44" s="9">
        <v>18.3</v>
      </c>
    </row>
    <row r="45" spans="1:8" ht="15.75">
      <c r="A45" s="26"/>
      <c r="B45" s="27" t="s">
        <v>22</v>
      </c>
      <c r="C45" s="9">
        <v>2</v>
      </c>
      <c r="D45" s="10">
        <v>0</v>
      </c>
      <c r="E45" s="10">
        <v>0</v>
      </c>
      <c r="F45" s="10">
        <v>0</v>
      </c>
      <c r="G45" s="10">
        <v>0</v>
      </c>
      <c r="H45" s="9">
        <v>2</v>
      </c>
    </row>
    <row r="46" spans="1:8" ht="35.25" customHeight="1">
      <c r="A46" s="32">
        <v>3</v>
      </c>
      <c r="B46" s="25" t="s">
        <v>64</v>
      </c>
      <c r="C46" s="13">
        <f aca="true" t="shared" si="3" ref="C46:H46">C12-C17</f>
        <v>27.8</v>
      </c>
      <c r="D46" s="13">
        <f t="shared" si="3"/>
        <v>6.4</v>
      </c>
      <c r="E46" s="13">
        <f t="shared" si="3"/>
        <v>6.4</v>
      </c>
      <c r="F46" s="13">
        <f t="shared" si="3"/>
        <v>6.4</v>
      </c>
      <c r="G46" s="13">
        <f t="shared" si="3"/>
        <v>6.4</v>
      </c>
      <c r="H46" s="13">
        <f t="shared" si="3"/>
        <v>27.8</v>
      </c>
    </row>
    <row r="47" spans="1:8" ht="24" customHeight="1">
      <c r="A47" s="26">
        <v>4</v>
      </c>
      <c r="B47" s="27" t="s">
        <v>11</v>
      </c>
      <c r="C47" s="9">
        <v>0</v>
      </c>
      <c r="D47" s="11">
        <v>0</v>
      </c>
      <c r="E47" s="16">
        <v>0</v>
      </c>
      <c r="F47" s="11">
        <v>0</v>
      </c>
      <c r="G47" s="16">
        <v>0</v>
      </c>
      <c r="H47" s="9">
        <v>0</v>
      </c>
    </row>
    <row r="48" spans="1:8" ht="40.5" customHeight="1">
      <c r="A48" s="26">
        <v>5</v>
      </c>
      <c r="B48" s="34" t="s">
        <v>39</v>
      </c>
      <c r="C48" s="17">
        <f aca="true" t="shared" si="4" ref="C48:H48">C47+C46</f>
        <v>27.8</v>
      </c>
      <c r="D48" s="17">
        <f t="shared" si="4"/>
        <v>6.4</v>
      </c>
      <c r="E48" s="17">
        <f t="shared" si="4"/>
        <v>6.4</v>
      </c>
      <c r="F48" s="17">
        <f t="shared" si="4"/>
        <v>6.4</v>
      </c>
      <c r="G48" s="17">
        <f t="shared" si="4"/>
        <v>6.4</v>
      </c>
      <c r="H48" s="17">
        <f t="shared" si="4"/>
        <v>27.8</v>
      </c>
    </row>
    <row r="49" spans="1:8" ht="15.75">
      <c r="A49" s="26">
        <v>6</v>
      </c>
      <c r="B49" s="35" t="s">
        <v>12</v>
      </c>
      <c r="C49" s="9">
        <v>21.8</v>
      </c>
      <c r="D49" s="16">
        <v>0</v>
      </c>
      <c r="E49" s="16">
        <v>0</v>
      </c>
      <c r="F49" s="16">
        <v>0</v>
      </c>
      <c r="G49" s="16">
        <v>0</v>
      </c>
      <c r="H49" s="9">
        <v>21.8</v>
      </c>
    </row>
    <row r="50" spans="1:8" ht="15.75">
      <c r="A50" s="36">
        <v>7</v>
      </c>
      <c r="B50" s="35" t="s">
        <v>40</v>
      </c>
      <c r="C50" s="9">
        <v>0</v>
      </c>
      <c r="D50" s="9">
        <v>0</v>
      </c>
      <c r="E50" s="14">
        <v>0</v>
      </c>
      <c r="F50" s="9">
        <v>0</v>
      </c>
      <c r="G50" s="14">
        <v>0</v>
      </c>
      <c r="H50" s="9">
        <v>0</v>
      </c>
    </row>
    <row r="51" spans="1:8" ht="15.75">
      <c r="A51" s="37" t="s">
        <v>41</v>
      </c>
      <c r="B51" s="38" t="s">
        <v>19</v>
      </c>
      <c r="C51" s="12">
        <v>0</v>
      </c>
      <c r="D51" s="11">
        <v>0</v>
      </c>
      <c r="E51" s="16">
        <v>0</v>
      </c>
      <c r="F51" s="11">
        <v>0</v>
      </c>
      <c r="G51" s="16">
        <v>0</v>
      </c>
      <c r="H51" s="12">
        <v>0</v>
      </c>
    </row>
    <row r="52" spans="1:8" ht="21.75" customHeight="1">
      <c r="A52" s="37" t="s">
        <v>41</v>
      </c>
      <c r="B52" s="31" t="s">
        <v>68</v>
      </c>
      <c r="C52" s="12">
        <v>0</v>
      </c>
      <c r="D52" s="11">
        <v>0</v>
      </c>
      <c r="E52" s="16">
        <v>0</v>
      </c>
      <c r="F52" s="11">
        <v>0</v>
      </c>
      <c r="G52" s="16">
        <v>0</v>
      </c>
      <c r="H52" s="12">
        <v>0</v>
      </c>
    </row>
    <row r="53" spans="1:8" ht="15.75">
      <c r="A53" s="46"/>
      <c r="B53" s="39"/>
      <c r="C53" s="1"/>
      <c r="D53" s="2"/>
      <c r="E53" s="3"/>
      <c r="F53" s="7"/>
      <c r="G53" s="8"/>
      <c r="H53" s="4"/>
    </row>
    <row r="54" spans="1:20" ht="15.75">
      <c r="A54" s="46"/>
      <c r="B54" s="39"/>
      <c r="C54" s="1"/>
      <c r="D54" s="2"/>
      <c r="E54" s="3"/>
      <c r="F54" s="7"/>
      <c r="G54" s="8"/>
      <c r="H54" s="4"/>
      <c r="T54" t="s">
        <v>44</v>
      </c>
    </row>
    <row r="55" spans="1:8" ht="15.75">
      <c r="A55" s="47"/>
      <c r="B55" s="47"/>
      <c r="C55" s="48"/>
      <c r="D55" s="23"/>
      <c r="E55" s="5"/>
      <c r="F55" s="6"/>
      <c r="G55" s="49"/>
      <c r="H55" s="50"/>
    </row>
    <row r="56" spans="1:8" ht="15.75">
      <c r="A56" s="51" t="s">
        <v>13</v>
      </c>
      <c r="B56" s="51" t="s">
        <v>61</v>
      </c>
      <c r="C56" s="52" t="s">
        <v>70</v>
      </c>
      <c r="D56" s="23"/>
      <c r="E56" s="5"/>
      <c r="F56" s="6"/>
      <c r="G56" s="49" t="s">
        <v>44</v>
      </c>
      <c r="H56" s="50"/>
    </row>
    <row r="57" spans="1:8" ht="15">
      <c r="A57" s="67" t="s">
        <v>69</v>
      </c>
      <c r="B57" s="67"/>
      <c r="C57" s="67"/>
      <c r="D57" s="67"/>
      <c r="E57" s="67"/>
      <c r="F57" s="67"/>
      <c r="G57" s="67"/>
      <c r="H57" s="67"/>
    </row>
    <row r="58" spans="1:8" ht="15">
      <c r="A58" s="67"/>
      <c r="B58" s="67"/>
      <c r="C58" s="67"/>
      <c r="D58" s="67"/>
      <c r="E58" s="67"/>
      <c r="F58" s="67"/>
      <c r="G58" s="67"/>
      <c r="H58" s="67"/>
    </row>
    <row r="59" spans="1:8" ht="15.75">
      <c r="A59" s="22"/>
      <c r="B59" s="22"/>
      <c r="C59" s="22"/>
      <c r="D59" s="22"/>
      <c r="E59" s="22"/>
      <c r="F59" s="22"/>
      <c r="G59" s="22"/>
      <c r="H59" s="22"/>
    </row>
  </sheetData>
  <sheetProtection/>
  <mergeCells count="9">
    <mergeCell ref="A57:H58"/>
    <mergeCell ref="A6:H6"/>
    <mergeCell ref="A7:H8"/>
    <mergeCell ref="A9:A11"/>
    <mergeCell ref="B9:B11"/>
    <mergeCell ref="C9:C11"/>
    <mergeCell ref="D9:E10"/>
    <mergeCell ref="F9:G10"/>
    <mergeCell ref="H9:H11"/>
  </mergeCells>
  <printOptions/>
  <pageMargins left="0.7" right="0.7" top="0.75" bottom="0.75" header="0.3" footer="0.3"/>
  <pageSetup fitToWidth="0" fitToHeight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31">
      <selection activeCell="D14" sqref="D14"/>
    </sheetView>
  </sheetViews>
  <sheetFormatPr defaultColWidth="9.140625" defaultRowHeight="15"/>
  <cols>
    <col min="1" max="1" width="6.140625" style="0" customWidth="1"/>
    <col min="2" max="2" width="29.57421875" style="0" customWidth="1"/>
    <col min="3" max="3" width="11.57421875" style="0" customWidth="1"/>
    <col min="4" max="4" width="12.7109375" style="0" customWidth="1"/>
    <col min="5" max="5" width="11.421875" style="0" customWidth="1"/>
    <col min="6" max="6" width="11.7109375" style="0" customWidth="1"/>
    <col min="7" max="7" width="12.421875" style="0" customWidth="1"/>
    <col min="8" max="8" width="12.7109375" style="0" customWidth="1"/>
  </cols>
  <sheetData>
    <row r="1" spans="1:8" ht="15.75">
      <c r="A1" s="21" t="s">
        <v>44</v>
      </c>
      <c r="B1" s="21"/>
      <c r="C1" s="20"/>
      <c r="D1" s="42"/>
      <c r="E1" s="53" t="s">
        <v>46</v>
      </c>
      <c r="F1" s="54"/>
      <c r="G1" s="55"/>
      <c r="H1" s="54"/>
    </row>
    <row r="2" spans="1:8" ht="15.75">
      <c r="A2" s="21"/>
      <c r="B2" s="21"/>
      <c r="C2" s="20"/>
      <c r="D2" s="42"/>
      <c r="E2" s="53" t="s">
        <v>66</v>
      </c>
      <c r="F2" s="54"/>
      <c r="G2" s="55"/>
      <c r="H2" s="54"/>
    </row>
    <row r="3" spans="1:8" ht="2.25" customHeight="1">
      <c r="A3" s="44"/>
      <c r="B3" s="44"/>
      <c r="C3" s="23"/>
      <c r="D3" s="43"/>
      <c r="E3" s="53"/>
      <c r="F3" s="54"/>
      <c r="G3" s="56"/>
      <c r="H3" s="54"/>
    </row>
    <row r="4" spans="1:8" ht="15.75">
      <c r="A4" s="21"/>
      <c r="B4" s="21"/>
      <c r="C4" s="20"/>
      <c r="D4" s="42"/>
      <c r="E4" s="53" t="s">
        <v>45</v>
      </c>
      <c r="F4" s="54"/>
      <c r="G4" s="55"/>
      <c r="H4" s="54"/>
    </row>
    <row r="5" spans="1:8" ht="27.75" customHeight="1">
      <c r="A5" s="44"/>
      <c r="B5" s="44"/>
      <c r="C5" s="23"/>
      <c r="D5" s="43"/>
      <c r="E5" s="53" t="s">
        <v>47</v>
      </c>
      <c r="F5" s="54"/>
      <c r="G5" s="56"/>
      <c r="H5" s="54"/>
    </row>
    <row r="6" spans="1:8" ht="13.5" customHeight="1">
      <c r="A6" s="68" t="s">
        <v>42</v>
      </c>
      <c r="B6" s="68"/>
      <c r="C6" s="68"/>
      <c r="D6" s="68"/>
      <c r="E6" s="68"/>
      <c r="F6" s="68"/>
      <c r="G6" s="68"/>
      <c r="H6" s="68"/>
    </row>
    <row r="7" spans="1:8" ht="1.5" customHeight="1">
      <c r="A7" s="69" t="s">
        <v>74</v>
      </c>
      <c r="B7" s="69"/>
      <c r="C7" s="69"/>
      <c r="D7" s="69"/>
      <c r="E7" s="69"/>
      <c r="F7" s="69"/>
      <c r="G7" s="69"/>
      <c r="H7" s="69"/>
    </row>
    <row r="8" spans="1:8" ht="39.75" customHeight="1">
      <c r="A8" s="75"/>
      <c r="B8" s="75"/>
      <c r="C8" s="75"/>
      <c r="D8" s="75"/>
      <c r="E8" s="75"/>
      <c r="F8" s="75"/>
      <c r="G8" s="75"/>
      <c r="H8" s="75"/>
    </row>
    <row r="9" spans="1:8" ht="19.5" customHeight="1">
      <c r="A9" s="58"/>
      <c r="B9" s="58"/>
      <c r="C9" s="58"/>
      <c r="D9" s="58"/>
      <c r="E9" s="58"/>
      <c r="F9" s="58"/>
      <c r="G9" s="80" t="s">
        <v>76</v>
      </c>
      <c r="H9" s="80"/>
    </row>
    <row r="10" spans="1:8" ht="15">
      <c r="A10" s="76" t="s">
        <v>0</v>
      </c>
      <c r="B10" s="76" t="s">
        <v>1</v>
      </c>
      <c r="C10" s="77" t="s">
        <v>72</v>
      </c>
      <c r="D10" s="78" t="s">
        <v>2</v>
      </c>
      <c r="E10" s="78"/>
      <c r="F10" s="78" t="s">
        <v>75</v>
      </c>
      <c r="G10" s="78"/>
      <c r="H10" s="79" t="s">
        <v>3</v>
      </c>
    </row>
    <row r="11" spans="1:8" ht="15">
      <c r="A11" s="71"/>
      <c r="B11" s="71"/>
      <c r="C11" s="72"/>
      <c r="D11" s="73"/>
      <c r="E11" s="73"/>
      <c r="F11" s="73"/>
      <c r="G11" s="73"/>
      <c r="H11" s="74"/>
    </row>
    <row r="12" spans="1:11" ht="34.5" customHeight="1">
      <c r="A12" s="71"/>
      <c r="B12" s="71"/>
      <c r="C12" s="72"/>
      <c r="D12" s="40" t="s">
        <v>4</v>
      </c>
      <c r="E12" s="41" t="s">
        <v>5</v>
      </c>
      <c r="F12" s="41" t="s">
        <v>43</v>
      </c>
      <c r="G12" s="45" t="s">
        <v>5</v>
      </c>
      <c r="H12" s="74"/>
      <c r="K12" s="45" t="s">
        <v>77</v>
      </c>
    </row>
    <row r="13" spans="1:11" ht="15.75">
      <c r="A13" s="24">
        <v>1</v>
      </c>
      <c r="B13" s="25" t="s">
        <v>6</v>
      </c>
      <c r="C13" s="13">
        <f aca="true" t="shared" si="0" ref="C13:H13">SUM(C14:C17)</f>
        <v>1469.5</v>
      </c>
      <c r="D13" s="13">
        <f t="shared" si="0"/>
        <v>220.6</v>
      </c>
      <c r="E13" s="15">
        <f t="shared" si="0"/>
        <v>231.1</v>
      </c>
      <c r="F13" s="13">
        <f t="shared" si="0"/>
        <v>113.2</v>
      </c>
      <c r="G13" s="15">
        <f t="shared" si="0"/>
        <v>123.7</v>
      </c>
      <c r="H13" s="13">
        <f t="shared" si="0"/>
        <v>1469.5</v>
      </c>
      <c r="K13" s="15">
        <f>SUM(K14:K17)</f>
        <v>107.4</v>
      </c>
    </row>
    <row r="14" spans="1:11" ht="15.75">
      <c r="A14" s="26" t="s">
        <v>48</v>
      </c>
      <c r="B14" s="27" t="s">
        <v>23</v>
      </c>
      <c r="C14" s="9">
        <v>1277</v>
      </c>
      <c r="D14" s="18">
        <f>'01 2024'!D13+'02 2024'!F14</f>
        <v>189.1</v>
      </c>
      <c r="E14" s="18">
        <f>'01 2024'!E13+'02 2024'!G14</f>
        <v>199.3</v>
      </c>
      <c r="F14" s="18">
        <v>99.5</v>
      </c>
      <c r="G14" s="18">
        <v>109.7</v>
      </c>
      <c r="H14" s="9">
        <v>1277</v>
      </c>
      <c r="K14" s="18">
        <v>89.6</v>
      </c>
    </row>
    <row r="15" spans="1:11" ht="15.75">
      <c r="A15" s="26" t="s">
        <v>50</v>
      </c>
      <c r="B15" s="28" t="s">
        <v>15</v>
      </c>
      <c r="C15" s="9">
        <v>26.4</v>
      </c>
      <c r="D15" s="18">
        <f>'01 2024'!D14+'02 2024'!F15</f>
        <v>6</v>
      </c>
      <c r="E15" s="18">
        <f>'01 2024'!E14+'02 2024'!G15</f>
        <v>6.3</v>
      </c>
      <c r="F15" s="18">
        <v>2.3</v>
      </c>
      <c r="G15" s="18">
        <v>2.6</v>
      </c>
      <c r="H15" s="9">
        <v>26.4</v>
      </c>
      <c r="K15" s="18">
        <v>3.7</v>
      </c>
    </row>
    <row r="16" spans="1:11" ht="15.75">
      <c r="A16" s="26" t="s">
        <v>51</v>
      </c>
      <c r="B16" s="28" t="s">
        <v>24</v>
      </c>
      <c r="C16" s="9">
        <v>71.7</v>
      </c>
      <c r="D16" s="18">
        <f>'01 2024'!D15+'02 2024'!F16</f>
        <v>11.7</v>
      </c>
      <c r="E16" s="18">
        <f>'01 2024'!E15+'02 2024'!G16</f>
        <v>11.7</v>
      </c>
      <c r="F16" s="18">
        <v>6</v>
      </c>
      <c r="G16" s="18">
        <v>6</v>
      </c>
      <c r="H16" s="9">
        <v>71.7</v>
      </c>
      <c r="K16" s="18">
        <v>5.7</v>
      </c>
    </row>
    <row r="17" spans="1:11" ht="15.75">
      <c r="A17" s="26" t="s">
        <v>52</v>
      </c>
      <c r="B17" s="28" t="s">
        <v>14</v>
      </c>
      <c r="C17" s="9">
        <v>94.4</v>
      </c>
      <c r="D17" s="18">
        <f>'01 2024'!D16+'02 2024'!F17</f>
        <v>13.8</v>
      </c>
      <c r="E17" s="18">
        <f>'01 2024'!E16+'02 2024'!G17</f>
        <v>13.8</v>
      </c>
      <c r="F17" s="19">
        <v>5.4</v>
      </c>
      <c r="G17" s="19">
        <v>5.4</v>
      </c>
      <c r="H17" s="9">
        <v>94.4</v>
      </c>
      <c r="K17" s="19">
        <v>8.4</v>
      </c>
    </row>
    <row r="18" spans="1:11" ht="15.75">
      <c r="A18" s="24">
        <v>2</v>
      </c>
      <c r="B18" s="25" t="s">
        <v>7</v>
      </c>
      <c r="C18" s="15">
        <f>C19+C20+C21+C22+C24+C29+C30+C36</f>
        <v>1429</v>
      </c>
      <c r="D18" s="15">
        <f>D19+D20+D21+D22+D24+D29+D30+D36</f>
        <v>239.5</v>
      </c>
      <c r="E18" s="15">
        <f>E19+E20+E21+E22+E24+E29+E30+E36</f>
        <v>238.4</v>
      </c>
      <c r="F18" s="15">
        <f>SUM(F19:F46)-F24-F30-F36-F23</f>
        <v>138.5</v>
      </c>
      <c r="G18" s="15">
        <f>SUM(G19:G46)-G24-G30-G36-G23</f>
        <v>137.4</v>
      </c>
      <c r="H18" s="15">
        <f>H19+H20+H21+H22+H24+H29+H30+H36</f>
        <v>1429</v>
      </c>
      <c r="K18" s="15">
        <f>SUM(K19:K46)-K24-K30-K36-K23</f>
        <v>101</v>
      </c>
    </row>
    <row r="19" spans="1:11" ht="15.75">
      <c r="A19" s="26" t="s">
        <v>53</v>
      </c>
      <c r="B19" s="27" t="s">
        <v>25</v>
      </c>
      <c r="C19" s="9">
        <v>1045.4</v>
      </c>
      <c r="D19" s="18">
        <f>'01 2024'!D18+'02 2024'!F19</f>
        <v>176.4</v>
      </c>
      <c r="E19" s="18">
        <f>'01 2024'!E18+'02 2024'!G19</f>
        <v>176.4</v>
      </c>
      <c r="F19" s="10">
        <v>102.4</v>
      </c>
      <c r="G19" s="10">
        <v>102.4</v>
      </c>
      <c r="H19" s="9">
        <v>1045.4</v>
      </c>
      <c r="K19" s="10">
        <v>74</v>
      </c>
    </row>
    <row r="20" spans="1:11" ht="15.75">
      <c r="A20" s="26" t="s">
        <v>49</v>
      </c>
      <c r="B20" s="27" t="s">
        <v>26</v>
      </c>
      <c r="C20" s="9">
        <v>230.1</v>
      </c>
      <c r="D20" s="18">
        <f>'01 2024'!D19+'02 2024'!F20</f>
        <v>38.8</v>
      </c>
      <c r="E20" s="18">
        <f>'01 2024'!E19+'02 2024'!G20</f>
        <v>38.8</v>
      </c>
      <c r="F20" s="10">
        <v>22.5</v>
      </c>
      <c r="G20" s="10">
        <v>22.5</v>
      </c>
      <c r="H20" s="9">
        <v>230.1</v>
      </c>
      <c r="K20" s="10">
        <v>16.3</v>
      </c>
    </row>
    <row r="21" spans="1:11" ht="15.75">
      <c r="A21" s="26" t="s">
        <v>67</v>
      </c>
      <c r="B21" s="27" t="s">
        <v>27</v>
      </c>
      <c r="C21" s="9">
        <v>13.3</v>
      </c>
      <c r="D21" s="18">
        <f>'01 2024'!D20+'02 2024'!F21</f>
        <v>0.8</v>
      </c>
      <c r="E21" s="18">
        <f>'01 2024'!E20+'02 2024'!G21</f>
        <v>0.8</v>
      </c>
      <c r="F21" s="10">
        <v>0.8</v>
      </c>
      <c r="G21" s="10">
        <v>0.8</v>
      </c>
      <c r="H21" s="9">
        <v>13.3</v>
      </c>
      <c r="K21" s="10">
        <v>0</v>
      </c>
    </row>
    <row r="22" spans="1:11" ht="31.5">
      <c r="A22" s="29" t="s">
        <v>54</v>
      </c>
      <c r="B22" s="30" t="s">
        <v>28</v>
      </c>
      <c r="C22" s="9">
        <v>17.4</v>
      </c>
      <c r="D22" s="18">
        <f>'01 2024'!D21+'02 2024'!F22</f>
        <v>2.9</v>
      </c>
      <c r="E22" s="18">
        <f>'01 2024'!E21+'02 2024'!G22</f>
        <v>2.9</v>
      </c>
      <c r="F22" s="10">
        <v>1.4</v>
      </c>
      <c r="G22" s="10">
        <v>1.4</v>
      </c>
      <c r="H22" s="9">
        <v>17.4</v>
      </c>
      <c r="K22" s="10">
        <v>1.5</v>
      </c>
    </row>
    <row r="23" spans="1:11" ht="31.5" hidden="1">
      <c r="A23" s="26"/>
      <c r="B23" s="27" t="s">
        <v>29</v>
      </c>
      <c r="C23" s="9"/>
      <c r="D23" s="10"/>
      <c r="E23" s="10"/>
      <c r="F23" s="10"/>
      <c r="G23" s="10"/>
      <c r="H23" s="9"/>
      <c r="K23" s="10"/>
    </row>
    <row r="24" spans="1:11" ht="15.75">
      <c r="A24" s="32" t="s">
        <v>55</v>
      </c>
      <c r="B24" s="33" t="s">
        <v>30</v>
      </c>
      <c r="C24" s="13">
        <f aca="true" t="shared" si="1" ref="C24:H24">C25+C26+C27+C28</f>
        <v>56.7</v>
      </c>
      <c r="D24" s="13">
        <f t="shared" si="1"/>
        <v>10.7</v>
      </c>
      <c r="E24" s="13">
        <f t="shared" si="1"/>
        <v>10.3</v>
      </c>
      <c r="F24" s="13">
        <f t="shared" si="1"/>
        <v>5.4</v>
      </c>
      <c r="G24" s="13">
        <f t="shared" si="1"/>
        <v>5</v>
      </c>
      <c r="H24" s="13">
        <f t="shared" si="1"/>
        <v>56.7</v>
      </c>
      <c r="K24" s="13">
        <f>K25+K26+K27+K28</f>
        <v>5.3</v>
      </c>
    </row>
    <row r="25" spans="1:11" ht="15.75">
      <c r="A25" s="26"/>
      <c r="B25" s="27" t="s">
        <v>31</v>
      </c>
      <c r="C25" s="9">
        <v>13.5</v>
      </c>
      <c r="D25" s="18">
        <f>'01 2024'!D24+'02 2024'!F25</f>
        <v>2</v>
      </c>
      <c r="E25" s="18">
        <f>'01 2024'!E24+'02 2024'!G25</f>
        <v>1.7</v>
      </c>
      <c r="F25" s="10">
        <v>1.1</v>
      </c>
      <c r="G25" s="10">
        <v>0.8</v>
      </c>
      <c r="H25" s="9">
        <v>13.5</v>
      </c>
      <c r="K25" s="10">
        <v>0.9</v>
      </c>
    </row>
    <row r="26" spans="1:11" ht="15.75">
      <c r="A26" s="26"/>
      <c r="B26" s="27" t="s">
        <v>62</v>
      </c>
      <c r="C26" s="9">
        <v>4.7</v>
      </c>
      <c r="D26" s="18">
        <f>'01 2024'!D25+'02 2024'!F26</f>
        <v>0.7</v>
      </c>
      <c r="E26" s="18">
        <f>'01 2024'!E25+'02 2024'!G26</f>
        <v>0.6</v>
      </c>
      <c r="F26" s="10">
        <v>0.4</v>
      </c>
      <c r="G26" s="10">
        <v>0.3</v>
      </c>
      <c r="H26" s="9">
        <v>4.7</v>
      </c>
      <c r="K26" s="10">
        <v>0.3</v>
      </c>
    </row>
    <row r="27" spans="1:11" ht="47.25">
      <c r="A27" s="26"/>
      <c r="B27" s="27" t="s">
        <v>63</v>
      </c>
      <c r="C27" s="9">
        <v>10.3</v>
      </c>
      <c r="D27" s="18">
        <f>'01 2024'!D26+'02 2024'!F27</f>
        <v>3.3</v>
      </c>
      <c r="E27" s="18">
        <f>'01 2024'!E26+'02 2024'!G27</f>
        <v>3.4</v>
      </c>
      <c r="F27" s="10">
        <v>1.5</v>
      </c>
      <c r="G27" s="10">
        <v>1.6</v>
      </c>
      <c r="H27" s="9">
        <v>10.3</v>
      </c>
      <c r="K27" s="10">
        <v>1.8</v>
      </c>
    </row>
    <row r="28" spans="1:11" ht="15.75">
      <c r="A28" s="26"/>
      <c r="B28" s="27" t="s">
        <v>32</v>
      </c>
      <c r="C28" s="9">
        <v>28.2</v>
      </c>
      <c r="D28" s="18">
        <f>'01 2024'!D27+'02 2024'!F28</f>
        <v>4.7</v>
      </c>
      <c r="E28" s="18">
        <f>'01 2024'!E27+'02 2024'!G28</f>
        <v>4.6</v>
      </c>
      <c r="F28" s="10">
        <v>2.4</v>
      </c>
      <c r="G28" s="10">
        <v>2.3</v>
      </c>
      <c r="H28" s="9">
        <v>28.2</v>
      </c>
      <c r="K28" s="10">
        <v>2.3</v>
      </c>
    </row>
    <row r="29" spans="1:11" ht="15.75">
      <c r="A29" s="32" t="s">
        <v>56</v>
      </c>
      <c r="B29" s="33" t="s">
        <v>65</v>
      </c>
      <c r="C29" s="13">
        <v>7.4</v>
      </c>
      <c r="D29" s="57">
        <f>'01 2024'!D28+'02 2024'!F29</f>
        <v>1.1</v>
      </c>
      <c r="E29" s="57">
        <f>'01 2024'!E28+'02 2024'!G29</f>
        <v>1.1</v>
      </c>
      <c r="F29" s="13">
        <v>0.6</v>
      </c>
      <c r="G29" s="13">
        <v>0.6</v>
      </c>
      <c r="H29" s="13">
        <v>7.4</v>
      </c>
      <c r="K29" s="13">
        <v>0.5</v>
      </c>
    </row>
    <row r="30" spans="1:11" ht="31.5">
      <c r="A30" s="32" t="s">
        <v>57</v>
      </c>
      <c r="B30" s="33" t="s">
        <v>8</v>
      </c>
      <c r="C30" s="13">
        <f aca="true" t="shared" si="2" ref="C30:H30">C31+C32+C33+C34+C35</f>
        <v>23.7</v>
      </c>
      <c r="D30" s="13">
        <f t="shared" si="2"/>
        <v>3.6</v>
      </c>
      <c r="E30" s="13">
        <f>E31+E32+E33+E34+E35</f>
        <v>3.2</v>
      </c>
      <c r="F30" s="13">
        <f t="shared" si="2"/>
        <v>2.2</v>
      </c>
      <c r="G30" s="13">
        <f t="shared" si="2"/>
        <v>1.8</v>
      </c>
      <c r="H30" s="13">
        <f t="shared" si="2"/>
        <v>23.7</v>
      </c>
      <c r="K30" s="13">
        <f>K31+K32+K33+K34+K35</f>
        <v>1.4</v>
      </c>
    </row>
    <row r="31" spans="1:11" ht="15.75">
      <c r="A31" s="26"/>
      <c r="B31" s="31" t="s">
        <v>59</v>
      </c>
      <c r="C31" s="9">
        <v>0</v>
      </c>
      <c r="D31" s="18">
        <f>'01 2024'!D30+'02 2024'!F31</f>
        <v>0</v>
      </c>
      <c r="E31" s="18">
        <f>'01 2024'!E30+'02 2024'!G31</f>
        <v>0</v>
      </c>
      <c r="F31" s="10">
        <v>0</v>
      </c>
      <c r="G31" s="10">
        <v>0</v>
      </c>
      <c r="H31" s="9">
        <v>0</v>
      </c>
      <c r="K31" s="10">
        <v>0</v>
      </c>
    </row>
    <row r="32" spans="1:11" ht="31.5">
      <c r="A32" s="26"/>
      <c r="B32" s="31" t="s">
        <v>16</v>
      </c>
      <c r="C32" s="9">
        <v>9</v>
      </c>
      <c r="D32" s="18">
        <f>'01 2024'!D31+'02 2024'!F32</f>
        <v>1.5</v>
      </c>
      <c r="E32" s="18">
        <f>'01 2024'!E31+'02 2024'!G32</f>
        <v>1.5</v>
      </c>
      <c r="F32" s="10">
        <v>0.8</v>
      </c>
      <c r="G32" s="10">
        <v>0.8</v>
      </c>
      <c r="H32" s="9">
        <v>9</v>
      </c>
      <c r="K32" s="10">
        <v>0.7</v>
      </c>
    </row>
    <row r="33" spans="1:11" ht="31.5">
      <c r="A33" s="26"/>
      <c r="B33" s="31" t="s">
        <v>17</v>
      </c>
      <c r="C33" s="9">
        <v>4.2</v>
      </c>
      <c r="D33" s="18">
        <f>'01 2024'!D32+'02 2024'!F33</f>
        <v>0.7</v>
      </c>
      <c r="E33" s="18">
        <f>'01 2024'!E32+'02 2024'!G33</f>
        <v>0.3</v>
      </c>
      <c r="F33" s="10">
        <v>0.7</v>
      </c>
      <c r="G33" s="10">
        <v>0.3</v>
      </c>
      <c r="H33" s="9">
        <v>4.2</v>
      </c>
      <c r="K33" s="10">
        <v>0</v>
      </c>
    </row>
    <row r="34" spans="1:11" ht="15.75">
      <c r="A34" s="26"/>
      <c r="B34" s="31" t="s">
        <v>60</v>
      </c>
      <c r="C34" s="9">
        <v>2.5</v>
      </c>
      <c r="D34" s="18">
        <f>'01 2024'!D33+'02 2024'!F34</f>
        <v>0</v>
      </c>
      <c r="E34" s="18">
        <f>'01 2024'!E33+'02 2024'!G34</f>
        <v>0</v>
      </c>
      <c r="F34" s="10">
        <v>0</v>
      </c>
      <c r="G34" s="10">
        <v>0</v>
      </c>
      <c r="H34" s="9">
        <v>2.5</v>
      </c>
      <c r="K34" s="10">
        <v>0</v>
      </c>
    </row>
    <row r="35" spans="1:11" ht="15.75">
      <c r="A35" s="26"/>
      <c r="B35" s="31" t="s">
        <v>18</v>
      </c>
      <c r="C35" s="9">
        <v>8</v>
      </c>
      <c r="D35" s="18">
        <f>'01 2024'!D34+'02 2024'!F35</f>
        <v>1.4</v>
      </c>
      <c r="E35" s="18">
        <f>'01 2024'!E34+'02 2024'!G35</f>
        <v>1.4</v>
      </c>
      <c r="F35" s="10">
        <v>0.7</v>
      </c>
      <c r="G35" s="10">
        <v>0.7</v>
      </c>
      <c r="H35" s="9">
        <v>8</v>
      </c>
      <c r="K35" s="10">
        <v>0.7</v>
      </c>
    </row>
    <row r="36" spans="1:11" ht="15.75">
      <c r="A36" s="32" t="s">
        <v>58</v>
      </c>
      <c r="B36" s="33" t="s">
        <v>9</v>
      </c>
      <c r="C36" s="13">
        <f>C37+C38+C39+C40+C41+C42+C43+C44+C45+C46</f>
        <v>35</v>
      </c>
      <c r="D36" s="13">
        <f>D37+D38+D39+D40+D41+D42+D43+D44+D45+D46</f>
        <v>5.2</v>
      </c>
      <c r="E36" s="13">
        <f>SUM(E37:E46)</f>
        <v>4.9</v>
      </c>
      <c r="F36" s="13">
        <f>F37+F38+F39+F40+F41+F42+F43+F44+F45+F46</f>
        <v>3.2</v>
      </c>
      <c r="G36" s="13">
        <f>SUM(G37:G46)</f>
        <v>2.9</v>
      </c>
      <c r="H36" s="13">
        <f>H37+H38+H39+H40+H41+H42+H43+H44+H45+H46</f>
        <v>35</v>
      </c>
      <c r="K36" s="13">
        <f>SUM(K37:K46)</f>
        <v>2</v>
      </c>
    </row>
    <row r="37" spans="1:11" ht="15.75">
      <c r="A37" s="26"/>
      <c r="B37" s="27" t="s">
        <v>10</v>
      </c>
      <c r="C37" s="9">
        <v>9.2</v>
      </c>
      <c r="D37" s="18">
        <f>'01 2024'!D36+'02 2024'!F37</f>
        <v>1.3</v>
      </c>
      <c r="E37" s="18">
        <f>'01 2024'!E36+'02 2024'!G37</f>
        <v>1.2</v>
      </c>
      <c r="F37" s="10">
        <v>0.8</v>
      </c>
      <c r="G37" s="10">
        <v>0.7</v>
      </c>
      <c r="H37" s="9">
        <v>9.2</v>
      </c>
      <c r="K37" s="10">
        <v>0.5</v>
      </c>
    </row>
    <row r="38" spans="1:11" ht="15.75">
      <c r="A38" s="26"/>
      <c r="B38" s="31" t="s">
        <v>33</v>
      </c>
      <c r="C38" s="9">
        <v>2.2</v>
      </c>
      <c r="D38" s="18">
        <f>'01 2024'!D37+'02 2024'!F38</f>
        <v>0</v>
      </c>
      <c r="E38" s="18">
        <f>'01 2024'!E37+'02 2024'!G38</f>
        <v>0</v>
      </c>
      <c r="F38" s="10">
        <v>0</v>
      </c>
      <c r="G38" s="10">
        <v>0</v>
      </c>
      <c r="H38" s="9">
        <v>2.2</v>
      </c>
      <c r="K38" s="10">
        <v>0</v>
      </c>
    </row>
    <row r="39" spans="1:11" ht="15.75">
      <c r="A39" s="26"/>
      <c r="B39" s="27" t="s">
        <v>34</v>
      </c>
      <c r="C39" s="9">
        <v>0.4</v>
      </c>
      <c r="D39" s="18">
        <f>'01 2024'!D38+'02 2024'!F39</f>
        <v>0.2</v>
      </c>
      <c r="E39" s="18">
        <f>'01 2024'!E38+'02 2024'!G39</f>
        <v>0</v>
      </c>
      <c r="F39" s="10">
        <v>0.2</v>
      </c>
      <c r="G39" s="10">
        <v>0</v>
      </c>
      <c r="H39" s="9">
        <v>0.4</v>
      </c>
      <c r="K39" s="10">
        <v>0</v>
      </c>
    </row>
    <row r="40" spans="1:11" ht="31.5">
      <c r="A40" s="26"/>
      <c r="B40" s="27" t="s">
        <v>35</v>
      </c>
      <c r="C40" s="9">
        <v>2.1</v>
      </c>
      <c r="D40" s="18">
        <f>'01 2024'!D39+'02 2024'!F40</f>
        <v>0.7</v>
      </c>
      <c r="E40" s="18">
        <f>'01 2024'!E39+'02 2024'!G40</f>
        <v>0.7</v>
      </c>
      <c r="F40" s="10">
        <v>0.7</v>
      </c>
      <c r="G40" s="10">
        <v>0.7</v>
      </c>
      <c r="H40" s="9">
        <v>2.1</v>
      </c>
      <c r="K40" s="10">
        <v>0</v>
      </c>
    </row>
    <row r="41" spans="1:11" ht="15.75">
      <c r="A41" s="26"/>
      <c r="B41" s="27" t="s">
        <v>36</v>
      </c>
      <c r="C41" s="9">
        <v>0.5</v>
      </c>
      <c r="D41" s="18">
        <f>'01 2024'!D40+'02 2024'!F41</f>
        <v>0</v>
      </c>
      <c r="E41" s="18">
        <f>'01 2024'!E40+'02 2024'!G41</f>
        <v>0</v>
      </c>
      <c r="F41" s="10">
        <v>0</v>
      </c>
      <c r="G41" s="10">
        <v>0</v>
      </c>
      <c r="H41" s="9">
        <v>0.5</v>
      </c>
      <c r="K41" s="10">
        <v>0</v>
      </c>
    </row>
    <row r="42" spans="1:11" ht="31.5" hidden="1">
      <c r="A42" s="26"/>
      <c r="B42" s="27" t="s">
        <v>37</v>
      </c>
      <c r="C42" s="9"/>
      <c r="D42" s="18">
        <f>'01 2024'!D41+'02 2024'!F42</f>
        <v>0</v>
      </c>
      <c r="E42" s="18">
        <f>'01 2024'!E41+'02 2024'!G42</f>
        <v>0</v>
      </c>
      <c r="F42" s="10"/>
      <c r="G42" s="10"/>
      <c r="H42" s="9"/>
      <c r="K42" s="10"/>
    </row>
    <row r="43" spans="1:11" ht="31.5">
      <c r="A43" s="26"/>
      <c r="B43" s="27" t="s">
        <v>20</v>
      </c>
      <c r="C43" s="9">
        <v>0</v>
      </c>
      <c r="D43" s="18">
        <f>'01 2024'!D42+'02 2024'!F43</f>
        <v>0</v>
      </c>
      <c r="E43" s="18">
        <f>'01 2024'!E42+'02 2024'!G43</f>
        <v>0</v>
      </c>
      <c r="F43" s="10">
        <v>0</v>
      </c>
      <c r="G43" s="10">
        <v>0</v>
      </c>
      <c r="H43" s="9">
        <v>0</v>
      </c>
      <c r="K43" s="10">
        <v>0</v>
      </c>
    </row>
    <row r="44" spans="1:11" ht="15.75">
      <c r="A44" s="26"/>
      <c r="B44" s="27" t="s">
        <v>21</v>
      </c>
      <c r="C44" s="9">
        <v>0.3</v>
      </c>
      <c r="D44" s="18">
        <f>'01 2024'!D43+'02 2024'!F44</f>
        <v>0</v>
      </c>
      <c r="E44" s="18">
        <f>'01 2024'!E43+'02 2024'!G44</f>
        <v>0</v>
      </c>
      <c r="F44" s="10">
        <v>0</v>
      </c>
      <c r="G44" s="10">
        <v>0</v>
      </c>
      <c r="H44" s="9">
        <v>0.3</v>
      </c>
      <c r="K44" s="10">
        <v>0</v>
      </c>
    </row>
    <row r="45" spans="1:11" ht="31.5">
      <c r="A45" s="26"/>
      <c r="B45" s="27" t="s">
        <v>38</v>
      </c>
      <c r="C45" s="9">
        <v>18.3</v>
      </c>
      <c r="D45" s="18">
        <f>'01 2024'!D44+'02 2024'!F45</f>
        <v>3</v>
      </c>
      <c r="E45" s="18">
        <f>'01 2024'!E44+'02 2024'!G45</f>
        <v>3</v>
      </c>
      <c r="F45" s="10">
        <v>1.5</v>
      </c>
      <c r="G45" s="10">
        <v>1.5</v>
      </c>
      <c r="H45" s="9">
        <v>18.3</v>
      </c>
      <c r="K45" s="10">
        <v>1.5</v>
      </c>
    </row>
    <row r="46" spans="1:11" ht="15.75">
      <c r="A46" s="26"/>
      <c r="B46" s="27" t="s">
        <v>22</v>
      </c>
      <c r="C46" s="9">
        <v>2</v>
      </c>
      <c r="D46" s="18">
        <f>'01 2024'!D45+'02 2024'!F46</f>
        <v>0</v>
      </c>
      <c r="E46" s="18">
        <f>'01 2024'!E45+'02 2024'!G46</f>
        <v>0</v>
      </c>
      <c r="F46" s="10">
        <v>0</v>
      </c>
      <c r="G46" s="10">
        <v>0</v>
      </c>
      <c r="H46" s="9">
        <v>2</v>
      </c>
      <c r="K46" s="10">
        <v>0</v>
      </c>
    </row>
    <row r="47" spans="1:11" ht="57.75" customHeight="1">
      <c r="A47" s="32">
        <v>3</v>
      </c>
      <c r="B47" s="25" t="s">
        <v>64</v>
      </c>
      <c r="C47" s="13">
        <f aca="true" t="shared" si="3" ref="C47:H47">C13-C18</f>
        <v>40.5</v>
      </c>
      <c r="D47" s="13">
        <f t="shared" si="3"/>
        <v>-18.9</v>
      </c>
      <c r="E47" s="13">
        <f t="shared" si="3"/>
        <v>-7.3</v>
      </c>
      <c r="F47" s="13">
        <f t="shared" si="3"/>
        <v>-25.3</v>
      </c>
      <c r="G47" s="13">
        <f t="shared" si="3"/>
        <v>-13.7</v>
      </c>
      <c r="H47" s="13">
        <f t="shared" si="3"/>
        <v>40.5</v>
      </c>
      <c r="K47" s="13">
        <f>K13-K18</f>
        <v>6.4</v>
      </c>
    </row>
    <row r="48" spans="1:11" ht="36" customHeight="1">
      <c r="A48" s="26">
        <v>4</v>
      </c>
      <c r="B48" s="27" t="s">
        <v>11</v>
      </c>
      <c r="C48" s="9">
        <v>0</v>
      </c>
      <c r="D48" s="11">
        <v>0</v>
      </c>
      <c r="E48" s="16">
        <v>0</v>
      </c>
      <c r="F48" s="11">
        <v>0</v>
      </c>
      <c r="G48" s="16">
        <v>0</v>
      </c>
      <c r="H48" s="9">
        <v>0</v>
      </c>
      <c r="K48" s="16">
        <v>0</v>
      </c>
    </row>
    <row r="49" spans="1:11" ht="42.75" customHeight="1">
      <c r="A49" s="26">
        <v>5</v>
      </c>
      <c r="B49" s="34" t="s">
        <v>39</v>
      </c>
      <c r="C49" s="17">
        <f aca="true" t="shared" si="4" ref="C49:H49">C48+C47</f>
        <v>40.5</v>
      </c>
      <c r="D49" s="17">
        <f t="shared" si="4"/>
        <v>-18.9</v>
      </c>
      <c r="E49" s="17">
        <f t="shared" si="4"/>
        <v>-7.3</v>
      </c>
      <c r="F49" s="17">
        <f t="shared" si="4"/>
        <v>-25.3</v>
      </c>
      <c r="G49" s="17">
        <f t="shared" si="4"/>
        <v>-13.7</v>
      </c>
      <c r="H49" s="17">
        <f t="shared" si="4"/>
        <v>40.5</v>
      </c>
      <c r="K49" s="17">
        <f>K48+K47</f>
        <v>6.4</v>
      </c>
    </row>
    <row r="50" spans="1:11" ht="15.75">
      <c r="A50" s="26">
        <v>6</v>
      </c>
      <c r="B50" s="35" t="s">
        <v>12</v>
      </c>
      <c r="C50" s="9">
        <v>21.8</v>
      </c>
      <c r="D50" s="16">
        <v>21.8</v>
      </c>
      <c r="E50" s="16">
        <v>21.8</v>
      </c>
      <c r="F50" s="16">
        <v>21.8</v>
      </c>
      <c r="G50" s="16">
        <v>21.8</v>
      </c>
      <c r="H50" s="9">
        <v>21.8</v>
      </c>
      <c r="K50" s="16">
        <v>0</v>
      </c>
    </row>
    <row r="51" spans="1:11" ht="15.75">
      <c r="A51" s="36">
        <v>7</v>
      </c>
      <c r="B51" s="35" t="s">
        <v>40</v>
      </c>
      <c r="C51" s="9">
        <v>0</v>
      </c>
      <c r="D51" s="9">
        <v>0</v>
      </c>
      <c r="E51" s="14">
        <v>0</v>
      </c>
      <c r="F51" s="9">
        <v>0</v>
      </c>
      <c r="G51" s="14">
        <v>0</v>
      </c>
      <c r="H51" s="9">
        <v>0</v>
      </c>
      <c r="K51" s="14">
        <v>0</v>
      </c>
    </row>
    <row r="52" spans="1:11" ht="15.75">
      <c r="A52" s="37" t="s">
        <v>41</v>
      </c>
      <c r="B52" s="38" t="s">
        <v>19</v>
      </c>
      <c r="C52" s="12">
        <v>0</v>
      </c>
      <c r="D52" s="11">
        <v>0</v>
      </c>
      <c r="E52" s="16">
        <v>0</v>
      </c>
      <c r="F52" s="11">
        <v>0</v>
      </c>
      <c r="G52" s="16">
        <v>0</v>
      </c>
      <c r="H52" s="12">
        <v>0</v>
      </c>
      <c r="K52" s="16">
        <v>0</v>
      </c>
    </row>
    <row r="53" spans="1:11" ht="15.75">
      <c r="A53" s="37" t="s">
        <v>41</v>
      </c>
      <c r="B53" s="31" t="s">
        <v>68</v>
      </c>
      <c r="C53" s="12">
        <v>0</v>
      </c>
      <c r="D53" s="11">
        <v>0</v>
      </c>
      <c r="E53" s="16">
        <v>0</v>
      </c>
      <c r="F53" s="11">
        <v>0</v>
      </c>
      <c r="G53" s="16">
        <v>0</v>
      </c>
      <c r="H53" s="12">
        <v>0</v>
      </c>
      <c r="K53" s="16">
        <v>0</v>
      </c>
    </row>
    <row r="54" spans="1:8" ht="15.75">
      <c r="A54" s="46"/>
      <c r="B54" s="39"/>
      <c r="C54" s="1"/>
      <c r="D54" s="2"/>
      <c r="E54" s="3"/>
      <c r="F54" s="7"/>
      <c r="G54" s="8"/>
      <c r="H54" s="4"/>
    </row>
    <row r="55" spans="1:8" ht="15.75">
      <c r="A55" s="46"/>
      <c r="B55" s="39"/>
      <c r="C55" s="1"/>
      <c r="D55" s="2"/>
      <c r="E55" s="3"/>
      <c r="F55" s="7"/>
      <c r="G55" s="8"/>
      <c r="H55" s="4"/>
    </row>
    <row r="56" spans="1:8" ht="15.75">
      <c r="A56" s="47"/>
      <c r="B56" s="47"/>
      <c r="C56" s="48"/>
      <c r="D56" s="23"/>
      <c r="E56" s="5"/>
      <c r="F56" s="6"/>
      <c r="G56" s="49"/>
      <c r="H56" s="50"/>
    </row>
    <row r="57" spans="1:8" ht="15.75">
      <c r="A57" s="51" t="s">
        <v>13</v>
      </c>
      <c r="B57" s="51" t="s">
        <v>61</v>
      </c>
      <c r="C57" s="52" t="s">
        <v>70</v>
      </c>
      <c r="D57" s="23"/>
      <c r="E57" s="5"/>
      <c r="F57" s="6"/>
      <c r="G57" s="49" t="s">
        <v>44</v>
      </c>
      <c r="H57" s="50"/>
    </row>
    <row r="58" spans="1:8" ht="15">
      <c r="A58" s="67" t="s">
        <v>69</v>
      </c>
      <c r="B58" s="67"/>
      <c r="C58" s="67"/>
      <c r="D58" s="67"/>
      <c r="E58" s="67"/>
      <c r="F58" s="67"/>
      <c r="G58" s="67"/>
      <c r="H58" s="67"/>
    </row>
    <row r="59" spans="1:8" ht="15">
      <c r="A59" s="67"/>
      <c r="B59" s="67"/>
      <c r="C59" s="67"/>
      <c r="D59" s="67"/>
      <c r="E59" s="67"/>
      <c r="F59" s="67"/>
      <c r="G59" s="67"/>
      <c r="H59" s="67"/>
    </row>
    <row r="60" spans="1:8" ht="15.75">
      <c r="A60" s="22"/>
      <c r="B60" s="22"/>
      <c r="C60" s="22"/>
      <c r="D60" s="22"/>
      <c r="E60" s="22"/>
      <c r="F60" s="22"/>
      <c r="G60" s="22"/>
      <c r="H60" s="22"/>
    </row>
  </sheetData>
  <sheetProtection/>
  <mergeCells count="10">
    <mergeCell ref="A58:H59"/>
    <mergeCell ref="A6:H6"/>
    <mergeCell ref="A7:H8"/>
    <mergeCell ref="A10:A12"/>
    <mergeCell ref="B10:B12"/>
    <mergeCell ref="C10:C12"/>
    <mergeCell ref="D10:E11"/>
    <mergeCell ref="F10:G11"/>
    <mergeCell ref="H10:H12"/>
    <mergeCell ref="G9:H9"/>
  </mergeCells>
  <printOptions/>
  <pageMargins left="0.7" right="0.7" top="0.75" bottom="0.75" header="0.3" footer="0.3"/>
  <pageSetup fitToWidth="0" fitToHeight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7">
      <selection activeCell="T40" sqref="T40"/>
    </sheetView>
  </sheetViews>
  <sheetFormatPr defaultColWidth="9.140625" defaultRowHeight="15"/>
  <cols>
    <col min="1" max="1" width="7.57421875" style="0" customWidth="1"/>
    <col min="2" max="2" width="30.421875" style="0" customWidth="1"/>
    <col min="3" max="3" width="10.00390625" style="0" customWidth="1"/>
    <col min="4" max="4" width="10.28125" style="0" customWidth="1"/>
    <col min="5" max="5" width="10.421875" style="0" customWidth="1"/>
    <col min="6" max="6" width="10.57421875" style="0" customWidth="1"/>
    <col min="7" max="7" width="10.8515625" style="0" customWidth="1"/>
    <col min="8" max="8" width="9.8515625" style="0" customWidth="1"/>
  </cols>
  <sheetData>
    <row r="1" spans="1:8" ht="15.75">
      <c r="A1" s="21" t="s">
        <v>44</v>
      </c>
      <c r="B1" s="21"/>
      <c r="C1" s="20"/>
      <c r="D1" s="42"/>
      <c r="E1" s="53" t="s">
        <v>46</v>
      </c>
      <c r="F1" s="54"/>
      <c r="G1" s="55"/>
      <c r="H1" s="54"/>
    </row>
    <row r="2" spans="1:8" ht="15.75">
      <c r="A2" s="21"/>
      <c r="B2" s="21"/>
      <c r="C2" s="20"/>
      <c r="D2" s="42"/>
      <c r="E2" s="53" t="s">
        <v>66</v>
      </c>
      <c r="F2" s="54"/>
      <c r="G2" s="55"/>
      <c r="H2" s="54"/>
    </row>
    <row r="3" spans="1:8" ht="0.75" customHeight="1">
      <c r="A3" s="44"/>
      <c r="B3" s="44"/>
      <c r="C3" s="23"/>
      <c r="D3" s="43"/>
      <c r="E3" s="53"/>
      <c r="F3" s="54"/>
      <c r="G3" s="56"/>
      <c r="H3" s="54"/>
    </row>
    <row r="4" spans="1:8" ht="15.75">
      <c r="A4" s="21"/>
      <c r="B4" s="21"/>
      <c r="C4" s="20"/>
      <c r="D4" s="42"/>
      <c r="E4" s="53" t="s">
        <v>45</v>
      </c>
      <c r="F4" s="54"/>
      <c r="G4" s="55"/>
      <c r="H4" s="54"/>
    </row>
    <row r="5" spans="1:8" ht="15.75">
      <c r="A5" s="44"/>
      <c r="B5" s="44"/>
      <c r="C5" s="23"/>
      <c r="D5" s="43"/>
      <c r="E5" s="53" t="s">
        <v>47</v>
      </c>
      <c r="F5" s="54"/>
      <c r="G5" s="56"/>
      <c r="H5" s="54"/>
    </row>
    <row r="6" spans="1:8" ht="18.75">
      <c r="A6" s="68" t="s">
        <v>42</v>
      </c>
      <c r="B6" s="68"/>
      <c r="C6" s="68"/>
      <c r="D6" s="68"/>
      <c r="E6" s="68"/>
      <c r="F6" s="68"/>
      <c r="G6" s="68"/>
      <c r="H6" s="68"/>
    </row>
    <row r="7" spans="1:8" ht="15">
      <c r="A7" s="69" t="s">
        <v>80</v>
      </c>
      <c r="B7" s="69"/>
      <c r="C7" s="69"/>
      <c r="D7" s="69"/>
      <c r="E7" s="69"/>
      <c r="F7" s="69"/>
      <c r="G7" s="69"/>
      <c r="H7" s="69"/>
    </row>
    <row r="8" spans="1:8" ht="15">
      <c r="A8" s="75"/>
      <c r="B8" s="75"/>
      <c r="C8" s="75"/>
      <c r="D8" s="75"/>
      <c r="E8" s="75"/>
      <c r="F8" s="75"/>
      <c r="G8" s="75"/>
      <c r="H8" s="75"/>
    </row>
    <row r="9" spans="1:8" ht="19.5" customHeight="1">
      <c r="A9" s="59"/>
      <c r="B9" s="59"/>
      <c r="C9" s="59"/>
      <c r="D9" s="59"/>
      <c r="E9" s="59"/>
      <c r="F9" s="59"/>
      <c r="G9" s="80" t="s">
        <v>76</v>
      </c>
      <c r="H9" s="80"/>
    </row>
    <row r="10" spans="1:8" ht="15">
      <c r="A10" s="76" t="s">
        <v>0</v>
      </c>
      <c r="B10" s="76" t="s">
        <v>1</v>
      </c>
      <c r="C10" s="77" t="s">
        <v>72</v>
      </c>
      <c r="D10" s="78" t="s">
        <v>2</v>
      </c>
      <c r="E10" s="78"/>
      <c r="F10" s="78" t="s">
        <v>79</v>
      </c>
      <c r="G10" s="78"/>
      <c r="H10" s="79" t="s">
        <v>3</v>
      </c>
    </row>
    <row r="11" spans="1:8" ht="15">
      <c r="A11" s="71"/>
      <c r="B11" s="71"/>
      <c r="C11" s="72"/>
      <c r="D11" s="73"/>
      <c r="E11" s="73"/>
      <c r="F11" s="73"/>
      <c r="G11" s="73"/>
      <c r="H11" s="74"/>
    </row>
    <row r="12" spans="1:12" ht="41.25" customHeight="1">
      <c r="A12" s="71"/>
      <c r="B12" s="71"/>
      <c r="C12" s="72"/>
      <c r="D12" s="40" t="s">
        <v>4</v>
      </c>
      <c r="E12" s="41" t="s">
        <v>5</v>
      </c>
      <c r="F12" s="41" t="s">
        <v>43</v>
      </c>
      <c r="G12" s="45" t="s">
        <v>5</v>
      </c>
      <c r="H12" s="74"/>
      <c r="K12" s="45" t="s">
        <v>77</v>
      </c>
      <c r="L12" s="45" t="s">
        <v>78</v>
      </c>
    </row>
    <row r="13" spans="1:12" ht="15.75">
      <c r="A13" s="24">
        <v>1</v>
      </c>
      <c r="B13" s="25" t="s">
        <v>6</v>
      </c>
      <c r="C13" s="13">
        <f aca="true" t="shared" si="0" ref="C13:H13">SUM(C14:C17)</f>
        <v>1469.5</v>
      </c>
      <c r="D13" s="13">
        <f t="shared" si="0"/>
        <v>335.9</v>
      </c>
      <c r="E13" s="15">
        <f t="shared" si="0"/>
        <v>364.6</v>
      </c>
      <c r="F13" s="13">
        <f t="shared" si="0"/>
        <v>115.3</v>
      </c>
      <c r="G13" s="15">
        <f t="shared" si="0"/>
        <v>133.5</v>
      </c>
      <c r="H13" s="13">
        <f t="shared" si="0"/>
        <v>1469.5</v>
      </c>
      <c r="K13" s="15">
        <f>SUM(K14:K17)</f>
        <v>107.4</v>
      </c>
      <c r="L13" s="15">
        <f>SUM(L14:L17)</f>
        <v>123.7</v>
      </c>
    </row>
    <row r="14" spans="1:12" ht="15.75">
      <c r="A14" s="26" t="s">
        <v>48</v>
      </c>
      <c r="B14" s="27" t="s">
        <v>23</v>
      </c>
      <c r="C14" s="9">
        <v>1277</v>
      </c>
      <c r="D14" s="18">
        <f>'02 2024'!D14+'03 2024'!F14</f>
        <v>289.9</v>
      </c>
      <c r="E14" s="18">
        <f>'02 2024'!E14+'03 2024'!G14</f>
        <v>315.4</v>
      </c>
      <c r="F14" s="18">
        <v>100.8</v>
      </c>
      <c r="G14" s="18">
        <v>116.1</v>
      </c>
      <c r="H14" s="9">
        <v>1277</v>
      </c>
      <c r="K14" s="18">
        <v>89.6</v>
      </c>
      <c r="L14" s="18">
        <v>109.7</v>
      </c>
    </row>
    <row r="15" spans="1:12" ht="15.75">
      <c r="A15" s="26" t="s">
        <v>50</v>
      </c>
      <c r="B15" s="28" t="s">
        <v>15</v>
      </c>
      <c r="C15" s="9">
        <v>26.4</v>
      </c>
      <c r="D15" s="18">
        <f>'02 2024'!D15+'03 2024'!F15</f>
        <v>8.3</v>
      </c>
      <c r="E15" s="18">
        <f>'02 2024'!E15+'03 2024'!G15</f>
        <v>7.5</v>
      </c>
      <c r="F15" s="18">
        <v>2.3</v>
      </c>
      <c r="G15" s="18">
        <v>1.2</v>
      </c>
      <c r="H15" s="9">
        <v>26.4</v>
      </c>
      <c r="K15" s="18">
        <v>3.7</v>
      </c>
      <c r="L15" s="18">
        <v>2.6</v>
      </c>
    </row>
    <row r="16" spans="1:12" ht="15.75">
      <c r="A16" s="26" t="s">
        <v>51</v>
      </c>
      <c r="B16" s="28" t="s">
        <v>24</v>
      </c>
      <c r="C16" s="9">
        <v>71.7</v>
      </c>
      <c r="D16" s="18">
        <f>'02 2024'!D16+'03 2024'!F16</f>
        <v>17.7</v>
      </c>
      <c r="E16" s="18">
        <f>'02 2024'!E16+'03 2024'!G16</f>
        <v>17.8</v>
      </c>
      <c r="F16" s="18">
        <v>6</v>
      </c>
      <c r="G16" s="18">
        <v>6.1</v>
      </c>
      <c r="H16" s="9">
        <v>71.7</v>
      </c>
      <c r="K16" s="18">
        <v>5.7</v>
      </c>
      <c r="L16" s="18">
        <v>6</v>
      </c>
    </row>
    <row r="17" spans="1:12" ht="15.75">
      <c r="A17" s="26" t="s">
        <v>52</v>
      </c>
      <c r="B17" s="28" t="s">
        <v>14</v>
      </c>
      <c r="C17" s="9">
        <v>94.4</v>
      </c>
      <c r="D17" s="18">
        <f>'02 2024'!D17+'03 2024'!F17</f>
        <v>20</v>
      </c>
      <c r="E17" s="18">
        <f>'02 2024'!E17+'03 2024'!G17</f>
        <v>23.9</v>
      </c>
      <c r="F17" s="19">
        <v>6.2</v>
      </c>
      <c r="G17" s="19">
        <v>10.1</v>
      </c>
      <c r="H17" s="9">
        <v>94.4</v>
      </c>
      <c r="K17" s="19">
        <v>8.4</v>
      </c>
      <c r="L17" s="19">
        <v>5.4</v>
      </c>
    </row>
    <row r="18" spans="1:12" ht="15.75">
      <c r="A18" s="24">
        <v>2</v>
      </c>
      <c r="B18" s="25" t="s">
        <v>7</v>
      </c>
      <c r="C18" s="15">
        <f>C19+C20+C21+C22+C24+C29+C30+C36</f>
        <v>1429</v>
      </c>
      <c r="D18" s="15">
        <f>D19+D20+D21+D22+D24+D29+D30+D36</f>
        <v>373.1</v>
      </c>
      <c r="E18" s="15">
        <f>E19+E20+E21+E22+E24+E29+E30+E36</f>
        <v>371.1</v>
      </c>
      <c r="F18" s="15">
        <f>SUM(F19:F46)-F24-F30-F36-F23</f>
        <v>133.6</v>
      </c>
      <c r="G18" s="15">
        <f>SUM(G19:G46)-G24-G30-G36-G23</f>
        <v>132.7</v>
      </c>
      <c r="H18" s="15">
        <f>H19+H20+H21+H22+H24+H29+H30+H36</f>
        <v>1429</v>
      </c>
      <c r="K18" s="15">
        <f>SUM(K19:K46)-K24-K30-K36-K23</f>
        <v>101</v>
      </c>
      <c r="L18" s="15">
        <f>SUM(L19:L46)-L24-L30-L36-L23</f>
        <v>137.4</v>
      </c>
    </row>
    <row r="19" spans="1:12" ht="15.75">
      <c r="A19" s="26" t="s">
        <v>53</v>
      </c>
      <c r="B19" s="27" t="s">
        <v>25</v>
      </c>
      <c r="C19" s="9">
        <v>1045.4</v>
      </c>
      <c r="D19" s="18">
        <f>'02 2024'!D19+'03 2024'!F19</f>
        <v>271.1</v>
      </c>
      <c r="E19" s="18">
        <f>'02 2024'!E19+'03 2024'!G19</f>
        <v>273.6</v>
      </c>
      <c r="F19" s="10">
        <v>94.7</v>
      </c>
      <c r="G19" s="10">
        <v>97.2</v>
      </c>
      <c r="H19" s="9">
        <v>1045.4</v>
      </c>
      <c r="K19" s="10">
        <v>74</v>
      </c>
      <c r="L19" s="10">
        <v>102.4</v>
      </c>
    </row>
    <row r="20" spans="1:12" ht="19.5" customHeight="1">
      <c r="A20" s="26" t="s">
        <v>49</v>
      </c>
      <c r="B20" s="27" t="s">
        <v>26</v>
      </c>
      <c r="C20" s="9">
        <v>230.1</v>
      </c>
      <c r="D20" s="18">
        <f>'02 2024'!D20+'03 2024'!F20</f>
        <v>59.7</v>
      </c>
      <c r="E20" s="18">
        <f>'02 2024'!E20+'03 2024'!G20</f>
        <v>60.2</v>
      </c>
      <c r="F20" s="10">
        <v>20.9</v>
      </c>
      <c r="G20" s="10">
        <v>21.4</v>
      </c>
      <c r="H20" s="9">
        <v>230.1</v>
      </c>
      <c r="K20" s="10">
        <v>16.3</v>
      </c>
      <c r="L20" s="10">
        <v>22.5</v>
      </c>
    </row>
    <row r="21" spans="1:12" ht="15.75">
      <c r="A21" s="26" t="s">
        <v>67</v>
      </c>
      <c r="B21" s="27" t="s">
        <v>27</v>
      </c>
      <c r="C21" s="9">
        <v>13.3</v>
      </c>
      <c r="D21" s="18">
        <f>'02 2024'!D21+'03 2024'!F21</f>
        <v>2.9</v>
      </c>
      <c r="E21" s="18">
        <f>'02 2024'!E21+'03 2024'!G21</f>
        <v>0.8</v>
      </c>
      <c r="F21" s="10">
        <v>2.1</v>
      </c>
      <c r="G21" s="10">
        <v>0</v>
      </c>
      <c r="H21" s="9">
        <v>13.3</v>
      </c>
      <c r="K21" s="10">
        <v>0</v>
      </c>
      <c r="L21" s="10">
        <v>0.8</v>
      </c>
    </row>
    <row r="22" spans="1:12" ht="19.5" customHeight="1">
      <c r="A22" s="29" t="s">
        <v>54</v>
      </c>
      <c r="B22" s="30" t="s">
        <v>28</v>
      </c>
      <c r="C22" s="9">
        <v>17.4</v>
      </c>
      <c r="D22" s="18">
        <f>'02 2024'!D22+'03 2024'!F22</f>
        <v>4.4</v>
      </c>
      <c r="E22" s="18">
        <f>'02 2024'!E22+'03 2024'!G22</f>
        <v>4.4</v>
      </c>
      <c r="F22" s="10">
        <v>1.5</v>
      </c>
      <c r="G22" s="10">
        <v>1.5</v>
      </c>
      <c r="H22" s="9">
        <v>17.4</v>
      </c>
      <c r="K22" s="10">
        <v>1.5</v>
      </c>
      <c r="L22" s="10">
        <v>1.4</v>
      </c>
    </row>
    <row r="23" spans="1:12" ht="31.5" hidden="1">
      <c r="A23" s="26"/>
      <c r="B23" s="27" t="s">
        <v>29</v>
      </c>
      <c r="C23" s="9"/>
      <c r="D23" s="10"/>
      <c r="E23" s="10"/>
      <c r="F23" s="10"/>
      <c r="G23" s="10"/>
      <c r="H23" s="9"/>
      <c r="K23" s="10"/>
      <c r="L23" s="10"/>
    </row>
    <row r="24" spans="1:12" ht="15.75">
      <c r="A24" s="32" t="s">
        <v>55</v>
      </c>
      <c r="B24" s="33" t="s">
        <v>30</v>
      </c>
      <c r="C24" s="13">
        <f aca="true" t="shared" si="1" ref="C24:H24">C25+C26+C27+C28</f>
        <v>56.7</v>
      </c>
      <c r="D24" s="13">
        <f t="shared" si="1"/>
        <v>16</v>
      </c>
      <c r="E24" s="13">
        <f t="shared" si="1"/>
        <v>15.4</v>
      </c>
      <c r="F24" s="13">
        <f t="shared" si="1"/>
        <v>5.3</v>
      </c>
      <c r="G24" s="13">
        <f t="shared" si="1"/>
        <v>5.1</v>
      </c>
      <c r="H24" s="13">
        <f t="shared" si="1"/>
        <v>56.7</v>
      </c>
      <c r="K24" s="13">
        <f>K25+K26+K27+K28</f>
        <v>5.3</v>
      </c>
      <c r="L24" s="13">
        <f>L25+L26+L27+L28</f>
        <v>5</v>
      </c>
    </row>
    <row r="25" spans="1:12" ht="15.75">
      <c r="A25" s="26"/>
      <c r="B25" s="27" t="s">
        <v>31</v>
      </c>
      <c r="C25" s="9">
        <v>13.5</v>
      </c>
      <c r="D25" s="18">
        <f>'02 2024'!D25+'03 2024'!F25</f>
        <v>3.2</v>
      </c>
      <c r="E25" s="18">
        <f>'02 2024'!E25+'03 2024'!G25</f>
        <v>2.6</v>
      </c>
      <c r="F25" s="10">
        <v>1.2</v>
      </c>
      <c r="G25" s="10">
        <v>0.9</v>
      </c>
      <c r="H25" s="9">
        <v>13.5</v>
      </c>
      <c r="K25" s="10">
        <v>0.9</v>
      </c>
      <c r="L25" s="10">
        <v>0.8</v>
      </c>
    </row>
    <row r="26" spans="1:12" ht="15.75">
      <c r="A26" s="26"/>
      <c r="B26" s="27" t="s">
        <v>62</v>
      </c>
      <c r="C26" s="9">
        <v>4.7</v>
      </c>
      <c r="D26" s="18">
        <f>'02 2024'!D26+'03 2024'!F26</f>
        <v>1.1</v>
      </c>
      <c r="E26" s="18">
        <f>'02 2024'!E26+'03 2024'!G26</f>
        <v>0.9</v>
      </c>
      <c r="F26" s="10">
        <v>0.4</v>
      </c>
      <c r="G26" s="10">
        <v>0.3</v>
      </c>
      <c r="H26" s="9">
        <v>4.7</v>
      </c>
      <c r="K26" s="10">
        <v>0.3</v>
      </c>
      <c r="L26" s="10">
        <v>0.3</v>
      </c>
    </row>
    <row r="27" spans="1:12" ht="47.25">
      <c r="A27" s="26"/>
      <c r="B27" s="27" t="s">
        <v>63</v>
      </c>
      <c r="C27" s="9">
        <v>10.3</v>
      </c>
      <c r="D27" s="18">
        <f>'02 2024'!D27+'03 2024'!F27</f>
        <v>4.7</v>
      </c>
      <c r="E27" s="18">
        <f>'02 2024'!E27+'03 2024'!G27</f>
        <v>5</v>
      </c>
      <c r="F27" s="10">
        <v>1.4</v>
      </c>
      <c r="G27" s="10">
        <v>1.6</v>
      </c>
      <c r="H27" s="9">
        <v>10.3</v>
      </c>
      <c r="K27" s="10">
        <v>1.8</v>
      </c>
      <c r="L27" s="10">
        <v>1.6</v>
      </c>
    </row>
    <row r="28" spans="1:12" ht="15.75">
      <c r="A28" s="26"/>
      <c r="B28" s="27" t="s">
        <v>32</v>
      </c>
      <c r="C28" s="9">
        <v>28.2</v>
      </c>
      <c r="D28" s="18">
        <f>'02 2024'!D28+'03 2024'!F28</f>
        <v>7</v>
      </c>
      <c r="E28" s="18">
        <f>'02 2024'!E28+'03 2024'!G28</f>
        <v>6.9</v>
      </c>
      <c r="F28" s="10">
        <v>2.3</v>
      </c>
      <c r="G28" s="10">
        <v>2.3</v>
      </c>
      <c r="H28" s="9">
        <v>28.2</v>
      </c>
      <c r="K28" s="10">
        <v>2.3</v>
      </c>
      <c r="L28" s="10">
        <v>2.3</v>
      </c>
    </row>
    <row r="29" spans="1:12" ht="15.75">
      <c r="A29" s="32" t="s">
        <v>56</v>
      </c>
      <c r="B29" s="33" t="s">
        <v>65</v>
      </c>
      <c r="C29" s="13">
        <v>7.4</v>
      </c>
      <c r="D29" s="57">
        <f>'02 2024'!D29+'03 2024'!F29</f>
        <v>1.7</v>
      </c>
      <c r="E29" s="57">
        <f>'02 2024'!E29+'03 2024'!G29</f>
        <v>1.9</v>
      </c>
      <c r="F29" s="13">
        <v>0.6</v>
      </c>
      <c r="G29" s="13">
        <v>0.8</v>
      </c>
      <c r="H29" s="13">
        <v>7.4</v>
      </c>
      <c r="K29" s="13">
        <v>0.5</v>
      </c>
      <c r="L29" s="13">
        <v>0.6</v>
      </c>
    </row>
    <row r="30" spans="1:12" ht="31.5">
      <c r="A30" s="32" t="s">
        <v>57</v>
      </c>
      <c r="B30" s="33" t="s">
        <v>8</v>
      </c>
      <c r="C30" s="13">
        <f aca="true" t="shared" si="2" ref="C30:H30">C31+C32+C33+C34+C35</f>
        <v>23.7</v>
      </c>
      <c r="D30" s="13">
        <f t="shared" si="2"/>
        <v>7.4</v>
      </c>
      <c r="E30" s="13">
        <f>E31+E32+E33+E34+E35</f>
        <v>6.5</v>
      </c>
      <c r="F30" s="13">
        <f t="shared" si="2"/>
        <v>3.8</v>
      </c>
      <c r="G30" s="13">
        <f t="shared" si="2"/>
        <v>3.3</v>
      </c>
      <c r="H30" s="13">
        <f t="shared" si="2"/>
        <v>23.7</v>
      </c>
      <c r="K30" s="13">
        <f>K31+K32+K33+K34+K35</f>
        <v>1.4</v>
      </c>
      <c r="L30" s="13">
        <f>L31+L32+L33+L34+L35</f>
        <v>1.8</v>
      </c>
    </row>
    <row r="31" spans="1:12" ht="15.75">
      <c r="A31" s="26"/>
      <c r="B31" s="31" t="s">
        <v>59</v>
      </c>
      <c r="C31" s="9">
        <v>0</v>
      </c>
      <c r="D31" s="18">
        <f>'02 2024'!D31+'03 2024'!F31</f>
        <v>0</v>
      </c>
      <c r="E31" s="18">
        <f>'02 2024'!E31+'03 2024'!G31</f>
        <v>0</v>
      </c>
      <c r="F31" s="10">
        <v>0</v>
      </c>
      <c r="G31" s="10">
        <v>0</v>
      </c>
      <c r="H31" s="9">
        <v>0</v>
      </c>
      <c r="K31" s="10">
        <v>0</v>
      </c>
      <c r="L31" s="10">
        <v>0</v>
      </c>
    </row>
    <row r="32" spans="1:12" ht="31.5">
      <c r="A32" s="26"/>
      <c r="B32" s="31" t="s">
        <v>16</v>
      </c>
      <c r="C32" s="9">
        <v>9</v>
      </c>
      <c r="D32" s="18">
        <f>'02 2024'!D32+'03 2024'!F32</f>
        <v>2.2</v>
      </c>
      <c r="E32" s="18">
        <f>'02 2024'!E32+'03 2024'!G32</f>
        <v>2.3</v>
      </c>
      <c r="F32" s="10">
        <v>0.7</v>
      </c>
      <c r="G32" s="10">
        <v>0.8</v>
      </c>
      <c r="H32" s="9">
        <v>9</v>
      </c>
      <c r="K32" s="10">
        <v>0.7</v>
      </c>
      <c r="L32" s="10">
        <v>0.8</v>
      </c>
    </row>
    <row r="33" spans="1:12" ht="31.5">
      <c r="A33" s="26"/>
      <c r="B33" s="31" t="s">
        <v>17</v>
      </c>
      <c r="C33" s="9">
        <v>4.2</v>
      </c>
      <c r="D33" s="18">
        <f>'02 2024'!D33+'03 2024'!F33</f>
        <v>0.7</v>
      </c>
      <c r="E33" s="18">
        <f>'02 2024'!E33+'03 2024'!G33</f>
        <v>0.3</v>
      </c>
      <c r="F33" s="10">
        <v>0</v>
      </c>
      <c r="G33" s="10">
        <v>0</v>
      </c>
      <c r="H33" s="9">
        <v>4.2</v>
      </c>
      <c r="K33" s="10">
        <v>0</v>
      </c>
      <c r="L33" s="10">
        <v>0.3</v>
      </c>
    </row>
    <row r="34" spans="1:12" ht="21.75" customHeight="1">
      <c r="A34" s="26"/>
      <c r="B34" s="31" t="s">
        <v>60</v>
      </c>
      <c r="C34" s="9">
        <v>2.5</v>
      </c>
      <c r="D34" s="18">
        <f>'02 2024'!D34+'03 2024'!F34</f>
        <v>2.5</v>
      </c>
      <c r="E34" s="18">
        <f>'02 2024'!E34+'03 2024'!G34</f>
        <v>1.9</v>
      </c>
      <c r="F34" s="10">
        <v>2.5</v>
      </c>
      <c r="G34" s="10">
        <v>1.9</v>
      </c>
      <c r="H34" s="9">
        <v>2.5</v>
      </c>
      <c r="K34" s="10">
        <v>0</v>
      </c>
      <c r="L34" s="10">
        <v>0</v>
      </c>
    </row>
    <row r="35" spans="1:12" ht="15.75">
      <c r="A35" s="26"/>
      <c r="B35" s="31" t="s">
        <v>18</v>
      </c>
      <c r="C35" s="9">
        <v>8</v>
      </c>
      <c r="D35" s="18">
        <f>'02 2024'!D35+'03 2024'!F35</f>
        <v>2</v>
      </c>
      <c r="E35" s="18">
        <f>'02 2024'!E35+'03 2024'!G35</f>
        <v>2</v>
      </c>
      <c r="F35" s="10">
        <v>0.6</v>
      </c>
      <c r="G35" s="10">
        <v>0.6</v>
      </c>
      <c r="H35" s="9">
        <v>8</v>
      </c>
      <c r="K35" s="10">
        <v>0.7</v>
      </c>
      <c r="L35" s="10">
        <v>0.7</v>
      </c>
    </row>
    <row r="36" spans="1:12" ht="15.75">
      <c r="A36" s="32" t="s">
        <v>58</v>
      </c>
      <c r="B36" s="33" t="s">
        <v>9</v>
      </c>
      <c r="C36" s="13">
        <f>C37+C38+C39+C40+C41+C42+C43+C44+C45+C46</f>
        <v>35</v>
      </c>
      <c r="D36" s="13">
        <f>D37+D38+D39+D40+D41+D42+D43+D44+D45+D46</f>
        <v>9.9</v>
      </c>
      <c r="E36" s="13">
        <f>SUM(E37:E46)</f>
        <v>8.3</v>
      </c>
      <c r="F36" s="13">
        <f>F37+F38+F39+F40+F41+F42+F43+F44+F45+F46</f>
        <v>4.7</v>
      </c>
      <c r="G36" s="13">
        <f>SUM(G37:G46)</f>
        <v>3.4</v>
      </c>
      <c r="H36" s="13">
        <f>H37+H38+H39+H40+H41+H42+H43+H44+H45+H46</f>
        <v>35</v>
      </c>
      <c r="K36" s="13">
        <f>SUM(K37:K46)</f>
        <v>2</v>
      </c>
      <c r="L36" s="13">
        <f>SUM(L37:L46)</f>
        <v>2.9</v>
      </c>
    </row>
    <row r="37" spans="1:12" ht="18.75" customHeight="1">
      <c r="A37" s="26"/>
      <c r="B37" s="27" t="s">
        <v>10</v>
      </c>
      <c r="C37" s="9">
        <v>9.2</v>
      </c>
      <c r="D37" s="18">
        <f>'02 2024'!D37+'03 2024'!F37</f>
        <v>2.1</v>
      </c>
      <c r="E37" s="18">
        <f>'02 2024'!E37+'03 2024'!G37</f>
        <v>2</v>
      </c>
      <c r="F37" s="10">
        <v>0.8</v>
      </c>
      <c r="G37" s="10">
        <v>0.8</v>
      </c>
      <c r="H37" s="9">
        <v>9.2</v>
      </c>
      <c r="K37" s="10">
        <v>0.5</v>
      </c>
      <c r="L37" s="10">
        <v>0.7</v>
      </c>
    </row>
    <row r="38" spans="1:12" ht="18" customHeight="1">
      <c r="A38" s="26"/>
      <c r="B38" s="31" t="s">
        <v>33</v>
      </c>
      <c r="C38" s="9">
        <v>2.2</v>
      </c>
      <c r="D38" s="18">
        <f>'02 2024'!D38+'03 2024'!F38</f>
        <v>1.1</v>
      </c>
      <c r="E38" s="18">
        <f>'02 2024'!E38+'03 2024'!G38</f>
        <v>0</v>
      </c>
      <c r="F38" s="10">
        <v>1.1</v>
      </c>
      <c r="G38" s="10">
        <v>0</v>
      </c>
      <c r="H38" s="9">
        <v>2.2</v>
      </c>
      <c r="K38" s="10">
        <v>0</v>
      </c>
      <c r="L38" s="10">
        <v>0</v>
      </c>
    </row>
    <row r="39" spans="1:12" ht="21.75" customHeight="1">
      <c r="A39" s="26"/>
      <c r="B39" s="27" t="s">
        <v>34</v>
      </c>
      <c r="C39" s="9">
        <v>0.4</v>
      </c>
      <c r="D39" s="18">
        <f>'02 2024'!D39+'03 2024'!F39</f>
        <v>0.2</v>
      </c>
      <c r="E39" s="18">
        <f>'02 2024'!E39+'03 2024'!G39</f>
        <v>0</v>
      </c>
      <c r="F39" s="10">
        <v>0</v>
      </c>
      <c r="G39" s="10">
        <v>0</v>
      </c>
      <c r="H39" s="9">
        <v>0.4</v>
      </c>
      <c r="K39" s="10">
        <v>0</v>
      </c>
      <c r="L39" s="10">
        <v>0</v>
      </c>
    </row>
    <row r="40" spans="1:12" ht="31.5">
      <c r="A40" s="26"/>
      <c r="B40" s="27" t="s">
        <v>35</v>
      </c>
      <c r="C40" s="9">
        <v>2.1</v>
      </c>
      <c r="D40" s="18">
        <f>'02 2024'!D40+'03 2024'!F40</f>
        <v>1.4</v>
      </c>
      <c r="E40" s="18">
        <f>'02 2024'!E40+'03 2024'!G40</f>
        <v>1.7</v>
      </c>
      <c r="F40" s="10">
        <v>0.7</v>
      </c>
      <c r="G40" s="10">
        <v>1</v>
      </c>
      <c r="H40" s="9">
        <v>2.1</v>
      </c>
      <c r="K40" s="10">
        <v>0</v>
      </c>
      <c r="L40" s="10">
        <v>0.7</v>
      </c>
    </row>
    <row r="41" spans="1:12" ht="21" customHeight="1">
      <c r="A41" s="26"/>
      <c r="B41" s="27" t="s">
        <v>36</v>
      </c>
      <c r="C41" s="9">
        <v>0.5</v>
      </c>
      <c r="D41" s="18">
        <f>'02 2024'!D41+'03 2024'!F41</f>
        <v>0</v>
      </c>
      <c r="E41" s="18">
        <f>'02 2024'!E41+'03 2024'!G41</f>
        <v>0</v>
      </c>
      <c r="F41" s="10">
        <v>0</v>
      </c>
      <c r="G41" s="10">
        <v>0</v>
      </c>
      <c r="H41" s="9">
        <v>0.5</v>
      </c>
      <c r="K41" s="10">
        <v>0</v>
      </c>
      <c r="L41" s="10">
        <v>0</v>
      </c>
    </row>
    <row r="42" spans="1:12" ht="31.5" hidden="1">
      <c r="A42" s="26"/>
      <c r="B42" s="27" t="s">
        <v>37</v>
      </c>
      <c r="C42" s="9"/>
      <c r="D42" s="18">
        <f>'02 2024'!D42+'03 2024'!F42</f>
        <v>0</v>
      </c>
      <c r="E42" s="18">
        <f>'02 2024'!E42+'03 2024'!G42</f>
        <v>0</v>
      </c>
      <c r="F42" s="10"/>
      <c r="G42" s="10"/>
      <c r="H42" s="9"/>
      <c r="K42" s="10"/>
      <c r="L42" s="10"/>
    </row>
    <row r="43" spans="1:12" ht="31.5">
      <c r="A43" s="26"/>
      <c r="B43" s="27" t="s">
        <v>20</v>
      </c>
      <c r="C43" s="9">
        <v>0</v>
      </c>
      <c r="D43" s="18">
        <f>'02 2024'!D43+'03 2024'!F43</f>
        <v>0</v>
      </c>
      <c r="E43" s="18">
        <f>'02 2024'!E43+'03 2024'!G43</f>
        <v>0</v>
      </c>
      <c r="F43" s="10">
        <v>0</v>
      </c>
      <c r="G43" s="10">
        <v>0</v>
      </c>
      <c r="H43" s="9">
        <v>0</v>
      </c>
      <c r="K43" s="10">
        <v>0</v>
      </c>
      <c r="L43" s="10">
        <v>0</v>
      </c>
    </row>
    <row r="44" spans="1:12" ht="24" customHeight="1">
      <c r="A44" s="26"/>
      <c r="B44" s="27" t="s">
        <v>21</v>
      </c>
      <c r="C44" s="9">
        <v>0.3</v>
      </c>
      <c r="D44" s="18">
        <f>'02 2024'!D44+'03 2024'!F44</f>
        <v>0</v>
      </c>
      <c r="E44" s="18">
        <f>'02 2024'!E44+'03 2024'!G44</f>
        <v>0</v>
      </c>
      <c r="F44" s="10">
        <v>0</v>
      </c>
      <c r="G44" s="10">
        <v>0</v>
      </c>
      <c r="H44" s="9">
        <v>0.3</v>
      </c>
      <c r="K44" s="10">
        <v>0</v>
      </c>
      <c r="L44" s="10">
        <v>0</v>
      </c>
    </row>
    <row r="45" spans="1:12" ht="23.25" customHeight="1">
      <c r="A45" s="26"/>
      <c r="B45" s="27" t="s">
        <v>38</v>
      </c>
      <c r="C45" s="9">
        <v>18.3</v>
      </c>
      <c r="D45" s="18">
        <f>'02 2024'!D45+'03 2024'!F45</f>
        <v>4.6</v>
      </c>
      <c r="E45" s="18">
        <f>'02 2024'!E45+'03 2024'!G45</f>
        <v>4.6</v>
      </c>
      <c r="F45" s="10">
        <v>1.6</v>
      </c>
      <c r="G45" s="10">
        <v>1.6</v>
      </c>
      <c r="H45" s="9">
        <v>18.3</v>
      </c>
      <c r="K45" s="10">
        <v>1.5</v>
      </c>
      <c r="L45" s="10">
        <v>1.5</v>
      </c>
    </row>
    <row r="46" spans="1:12" ht="21.75" customHeight="1">
      <c r="A46" s="26"/>
      <c r="B46" s="27" t="s">
        <v>22</v>
      </c>
      <c r="C46" s="9">
        <v>2</v>
      </c>
      <c r="D46" s="18">
        <f>'02 2024'!D46+'03 2024'!F46</f>
        <v>0.5</v>
      </c>
      <c r="E46" s="18">
        <f>'02 2024'!E46+'03 2024'!G46</f>
        <v>0</v>
      </c>
      <c r="F46" s="10">
        <v>0.5</v>
      </c>
      <c r="G46" s="10">
        <v>0</v>
      </c>
      <c r="H46" s="9">
        <v>2</v>
      </c>
      <c r="K46" s="10">
        <v>0</v>
      </c>
      <c r="L46" s="10">
        <v>0</v>
      </c>
    </row>
    <row r="47" spans="1:12" ht="31.5">
      <c r="A47" s="32">
        <v>3</v>
      </c>
      <c r="B47" s="25" t="s">
        <v>64</v>
      </c>
      <c r="C47" s="13">
        <f aca="true" t="shared" si="3" ref="C47:H47">C13-C18</f>
        <v>40.5</v>
      </c>
      <c r="D47" s="13">
        <f t="shared" si="3"/>
        <v>-37.2</v>
      </c>
      <c r="E47" s="13">
        <f t="shared" si="3"/>
        <v>-6.5</v>
      </c>
      <c r="F47" s="13">
        <f t="shared" si="3"/>
        <v>-18.3</v>
      </c>
      <c r="G47" s="13">
        <f t="shared" si="3"/>
        <v>0.8</v>
      </c>
      <c r="H47" s="13">
        <f t="shared" si="3"/>
        <v>40.5</v>
      </c>
      <c r="K47" s="13">
        <f>K13-K18</f>
        <v>6.4</v>
      </c>
      <c r="L47" s="13">
        <f>L13-L18</f>
        <v>-13.7</v>
      </c>
    </row>
    <row r="48" spans="1:12" ht="15.75">
      <c r="A48" s="26">
        <v>4</v>
      </c>
      <c r="B48" s="27" t="s">
        <v>11</v>
      </c>
      <c r="C48" s="9">
        <v>0</v>
      </c>
      <c r="D48" s="11">
        <v>0</v>
      </c>
      <c r="E48" s="16">
        <v>0</v>
      </c>
      <c r="F48" s="11">
        <v>0</v>
      </c>
      <c r="G48" s="16">
        <v>0</v>
      </c>
      <c r="H48" s="9">
        <v>0</v>
      </c>
      <c r="K48" s="16">
        <v>0</v>
      </c>
      <c r="L48" s="16">
        <v>0</v>
      </c>
    </row>
    <row r="49" spans="1:12" ht="31.5">
      <c r="A49" s="26">
        <v>5</v>
      </c>
      <c r="B49" s="34" t="s">
        <v>39</v>
      </c>
      <c r="C49" s="17">
        <f aca="true" t="shared" si="4" ref="C49:H49">C48+C47</f>
        <v>40.5</v>
      </c>
      <c r="D49" s="17">
        <f t="shared" si="4"/>
        <v>-37.2</v>
      </c>
      <c r="E49" s="17">
        <f t="shared" si="4"/>
        <v>-6.5</v>
      </c>
      <c r="F49" s="17">
        <f t="shared" si="4"/>
        <v>-18.3</v>
      </c>
      <c r="G49" s="17">
        <f t="shared" si="4"/>
        <v>0.8</v>
      </c>
      <c r="H49" s="17">
        <f t="shared" si="4"/>
        <v>40.5</v>
      </c>
      <c r="K49" s="17">
        <f>K48+K47</f>
        <v>6.4</v>
      </c>
      <c r="L49" s="17">
        <f>L48+L47</f>
        <v>-13.7</v>
      </c>
    </row>
    <row r="50" spans="1:12" ht="15.75">
      <c r="A50" s="26">
        <v>6</v>
      </c>
      <c r="B50" s="35" t="s">
        <v>12</v>
      </c>
      <c r="C50" s="9">
        <v>21.8</v>
      </c>
      <c r="D50" s="16">
        <v>21.8</v>
      </c>
      <c r="E50" s="16">
        <v>21.8</v>
      </c>
      <c r="F50" s="16">
        <v>0</v>
      </c>
      <c r="G50" s="16">
        <v>0</v>
      </c>
      <c r="H50" s="9">
        <v>21.8</v>
      </c>
      <c r="K50" s="16">
        <v>0</v>
      </c>
      <c r="L50" s="16">
        <v>21.8</v>
      </c>
    </row>
    <row r="51" spans="1:12" ht="15.75">
      <c r="A51" s="36">
        <v>7</v>
      </c>
      <c r="B51" s="35" t="s">
        <v>40</v>
      </c>
      <c r="C51" s="9">
        <v>0</v>
      </c>
      <c r="D51" s="9">
        <v>0</v>
      </c>
      <c r="E51" s="14">
        <v>0</v>
      </c>
      <c r="F51" s="9">
        <v>0</v>
      </c>
      <c r="G51" s="14">
        <v>0</v>
      </c>
      <c r="H51" s="9">
        <v>0</v>
      </c>
      <c r="K51" s="14">
        <v>0</v>
      </c>
      <c r="L51" s="14">
        <v>0</v>
      </c>
    </row>
    <row r="52" spans="1:12" ht="15.75">
      <c r="A52" s="37" t="s">
        <v>41</v>
      </c>
      <c r="B52" s="38" t="s">
        <v>19</v>
      </c>
      <c r="C52" s="12">
        <v>0</v>
      </c>
      <c r="D52" s="11">
        <v>0</v>
      </c>
      <c r="E52" s="16">
        <v>0</v>
      </c>
      <c r="F52" s="11">
        <v>0</v>
      </c>
      <c r="G52" s="16">
        <v>0</v>
      </c>
      <c r="H52" s="12">
        <v>0</v>
      </c>
      <c r="K52" s="16">
        <v>0</v>
      </c>
      <c r="L52" s="16">
        <v>0</v>
      </c>
    </row>
    <row r="53" spans="1:12" ht="15.75">
      <c r="A53" s="37" t="s">
        <v>41</v>
      </c>
      <c r="B53" s="31" t="s">
        <v>68</v>
      </c>
      <c r="C53" s="12">
        <v>0</v>
      </c>
      <c r="D53" s="11">
        <v>0</v>
      </c>
      <c r="E53" s="16">
        <v>0</v>
      </c>
      <c r="F53" s="11">
        <v>0</v>
      </c>
      <c r="G53" s="16">
        <v>0</v>
      </c>
      <c r="H53" s="12">
        <v>0</v>
      </c>
      <c r="K53" s="16">
        <v>0</v>
      </c>
      <c r="L53" s="16">
        <v>0</v>
      </c>
    </row>
    <row r="54" spans="1:8" ht="15.75">
      <c r="A54" s="46"/>
      <c r="B54" s="39"/>
      <c r="C54" s="1"/>
      <c r="D54" s="2"/>
      <c r="E54" s="3"/>
      <c r="F54" s="7"/>
      <c r="G54" s="8"/>
      <c r="H54" s="4"/>
    </row>
    <row r="55" spans="1:8" ht="15.75">
      <c r="A55" s="46"/>
      <c r="B55" s="39"/>
      <c r="C55" s="1"/>
      <c r="D55" s="2"/>
      <c r="E55" s="3"/>
      <c r="F55" s="7"/>
      <c r="G55" s="8"/>
      <c r="H55" s="4"/>
    </row>
    <row r="56" spans="1:8" ht="15.75">
      <c r="A56" s="47"/>
      <c r="B56" s="47"/>
      <c r="C56" s="48"/>
      <c r="D56" s="23"/>
      <c r="E56" s="5"/>
      <c r="F56" s="6"/>
      <c r="G56" s="49"/>
      <c r="H56" s="50"/>
    </row>
    <row r="57" spans="1:8" ht="15.75">
      <c r="A57" s="51" t="s">
        <v>13</v>
      </c>
      <c r="B57" s="51" t="s">
        <v>61</v>
      </c>
      <c r="C57" s="52" t="s">
        <v>70</v>
      </c>
      <c r="D57" s="23"/>
      <c r="E57" s="5"/>
      <c r="F57" s="6"/>
      <c r="G57" s="49" t="s">
        <v>44</v>
      </c>
      <c r="H57" s="50"/>
    </row>
    <row r="58" spans="1:8" ht="15">
      <c r="A58" s="67" t="s">
        <v>69</v>
      </c>
      <c r="B58" s="67"/>
      <c r="C58" s="67"/>
      <c r="D58" s="67"/>
      <c r="E58" s="67"/>
      <c r="F58" s="67"/>
      <c r="G58" s="67"/>
      <c r="H58" s="67"/>
    </row>
    <row r="59" spans="1:8" ht="15">
      <c r="A59" s="67"/>
      <c r="B59" s="67"/>
      <c r="C59" s="67"/>
      <c r="D59" s="67"/>
      <c r="E59" s="67"/>
      <c r="F59" s="67"/>
      <c r="G59" s="67"/>
      <c r="H59" s="67"/>
    </row>
  </sheetData>
  <sheetProtection/>
  <mergeCells count="10">
    <mergeCell ref="A58:H59"/>
    <mergeCell ref="A6:H6"/>
    <mergeCell ref="A7:H8"/>
    <mergeCell ref="G9:H9"/>
    <mergeCell ref="A10:A12"/>
    <mergeCell ref="B10:B12"/>
    <mergeCell ref="C10:C12"/>
    <mergeCell ref="D10:E11"/>
    <mergeCell ref="F10:G11"/>
    <mergeCell ref="H10:H12"/>
  </mergeCells>
  <printOptions/>
  <pageMargins left="0.7" right="0.7" top="0.75" bottom="0.75" header="0.3" footer="0.3"/>
  <pageSetup fitToWidth="0" fitToHeight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PageLayoutView="0" workbookViewId="0" topLeftCell="A40">
      <selection activeCell="V50" sqref="V50"/>
    </sheetView>
  </sheetViews>
  <sheetFormatPr defaultColWidth="9.140625" defaultRowHeight="15"/>
  <cols>
    <col min="1" max="1" width="6.421875" style="0" customWidth="1"/>
    <col min="2" max="2" width="29.7109375" style="0" customWidth="1"/>
    <col min="3" max="3" width="11.00390625" style="0" customWidth="1"/>
    <col min="4" max="4" width="11.57421875" style="0" customWidth="1"/>
    <col min="5" max="5" width="11.28125" style="0" customWidth="1"/>
    <col min="6" max="6" width="10.8515625" style="0" customWidth="1"/>
    <col min="7" max="7" width="11.421875" style="0" customWidth="1"/>
    <col min="8" max="8" width="12.7109375" style="0" customWidth="1"/>
  </cols>
  <sheetData>
    <row r="1" spans="1:8" ht="15.75">
      <c r="A1" s="21" t="s">
        <v>44</v>
      </c>
      <c r="B1" s="21"/>
      <c r="C1" s="20"/>
      <c r="D1" s="42"/>
      <c r="E1" s="61" t="s">
        <v>86</v>
      </c>
      <c r="F1" s="62"/>
      <c r="G1" s="63"/>
      <c r="H1" s="62"/>
    </row>
    <row r="2" spans="1:8" ht="15.75">
      <c r="A2" s="21"/>
      <c r="B2" s="21"/>
      <c r="C2" s="20"/>
      <c r="D2" s="42"/>
      <c r="E2" s="61" t="s">
        <v>84</v>
      </c>
      <c r="F2" s="62"/>
      <c r="G2" s="63"/>
      <c r="H2" s="62"/>
    </row>
    <row r="3" spans="1:8" ht="15.75" hidden="1">
      <c r="A3" s="44"/>
      <c r="B3" s="44"/>
      <c r="C3" s="23"/>
      <c r="D3" s="43"/>
      <c r="E3" s="61"/>
      <c r="F3" s="62"/>
      <c r="G3" s="64"/>
      <c r="H3" s="62"/>
    </row>
    <row r="4" spans="1:8" ht="15.75">
      <c r="A4" s="21"/>
      <c r="B4" s="21"/>
      <c r="C4" s="20"/>
      <c r="D4" s="42"/>
      <c r="E4" s="61" t="s">
        <v>85</v>
      </c>
      <c r="F4" s="62"/>
      <c r="G4" s="63"/>
      <c r="H4" s="62"/>
    </row>
    <row r="5" spans="1:8" ht="15.75">
      <c r="A5" s="44"/>
      <c r="B5" s="44"/>
      <c r="C5" s="23"/>
      <c r="D5" s="43"/>
      <c r="E5" s="61" t="s">
        <v>87</v>
      </c>
      <c r="F5" s="62"/>
      <c r="G5" s="64"/>
      <c r="H5" s="62"/>
    </row>
    <row r="6" spans="1:8" ht="18.75">
      <c r="A6" s="68" t="s">
        <v>42</v>
      </c>
      <c r="B6" s="68"/>
      <c r="C6" s="68"/>
      <c r="D6" s="68"/>
      <c r="E6" s="68"/>
      <c r="F6" s="68"/>
      <c r="G6" s="68"/>
      <c r="H6" s="68"/>
    </row>
    <row r="7" spans="1:8" ht="15">
      <c r="A7" s="69" t="s">
        <v>82</v>
      </c>
      <c r="B7" s="69"/>
      <c r="C7" s="69"/>
      <c r="D7" s="69"/>
      <c r="E7" s="69"/>
      <c r="F7" s="69"/>
      <c r="G7" s="69"/>
      <c r="H7" s="69"/>
    </row>
    <row r="8" spans="1:8" ht="15">
      <c r="A8" s="75"/>
      <c r="B8" s="75"/>
      <c r="C8" s="75"/>
      <c r="D8" s="75"/>
      <c r="E8" s="75"/>
      <c r="F8" s="75"/>
      <c r="G8" s="75"/>
      <c r="H8" s="75"/>
    </row>
    <row r="9" spans="1:8" ht="15.75">
      <c r="A9" s="60"/>
      <c r="B9" s="60"/>
      <c r="C9" s="60"/>
      <c r="D9" s="60"/>
      <c r="E9" s="60"/>
      <c r="F9" s="60"/>
      <c r="G9" s="80" t="s">
        <v>76</v>
      </c>
      <c r="H9" s="80"/>
    </row>
    <row r="10" spans="1:8" ht="15">
      <c r="A10" s="76" t="s">
        <v>0</v>
      </c>
      <c r="B10" s="76" t="s">
        <v>1</v>
      </c>
      <c r="C10" s="77" t="s">
        <v>72</v>
      </c>
      <c r="D10" s="78" t="s">
        <v>2</v>
      </c>
      <c r="E10" s="78"/>
      <c r="F10" s="81" t="s">
        <v>83</v>
      </c>
      <c r="G10" s="81"/>
      <c r="H10" s="79" t="s">
        <v>3</v>
      </c>
    </row>
    <row r="11" spans="1:8" ht="15">
      <c r="A11" s="71"/>
      <c r="B11" s="71"/>
      <c r="C11" s="72"/>
      <c r="D11" s="73"/>
      <c r="E11" s="73"/>
      <c r="F11" s="82"/>
      <c r="G11" s="82"/>
      <c r="H11" s="74"/>
    </row>
    <row r="12" spans="1:13" ht="41.25" customHeight="1">
      <c r="A12" s="71"/>
      <c r="B12" s="71"/>
      <c r="C12" s="72"/>
      <c r="D12" s="40" t="s">
        <v>4</v>
      </c>
      <c r="E12" s="41" t="s">
        <v>5</v>
      </c>
      <c r="F12" s="41" t="s">
        <v>43</v>
      </c>
      <c r="G12" s="45" t="s">
        <v>5</v>
      </c>
      <c r="H12" s="74"/>
      <c r="K12" s="45" t="s">
        <v>77</v>
      </c>
      <c r="L12" s="45" t="s">
        <v>78</v>
      </c>
      <c r="M12" s="45" t="s">
        <v>81</v>
      </c>
    </row>
    <row r="13" spans="1:13" ht="15.75">
      <c r="A13" s="24">
        <v>1</v>
      </c>
      <c r="B13" s="25" t="s">
        <v>6</v>
      </c>
      <c r="C13" s="13">
        <f aca="true" t="shared" si="0" ref="C13:H13">SUM(C14:C17)</f>
        <v>1469.5</v>
      </c>
      <c r="D13" s="13">
        <f t="shared" si="0"/>
        <v>449.5</v>
      </c>
      <c r="E13" s="15">
        <f t="shared" si="0"/>
        <v>523.5</v>
      </c>
      <c r="F13" s="13">
        <f t="shared" si="0"/>
        <v>113.6</v>
      </c>
      <c r="G13" s="15">
        <f t="shared" si="0"/>
        <v>158.9</v>
      </c>
      <c r="H13" s="13">
        <f t="shared" si="0"/>
        <v>1469.5</v>
      </c>
      <c r="K13" s="15">
        <f>SUM(K14:K17)</f>
        <v>107.4</v>
      </c>
      <c r="L13" s="15">
        <f>SUM(L14:L17)</f>
        <v>123.7</v>
      </c>
      <c r="M13" s="15">
        <f>SUM(M14:M17)</f>
        <v>133.5</v>
      </c>
    </row>
    <row r="14" spans="1:13" ht="15.75">
      <c r="A14" s="26" t="s">
        <v>48</v>
      </c>
      <c r="B14" s="27" t="s">
        <v>23</v>
      </c>
      <c r="C14" s="9">
        <v>1277</v>
      </c>
      <c r="D14" s="18">
        <f>'03 2024'!D14+'04 2024'!F14</f>
        <v>388.5</v>
      </c>
      <c r="E14" s="18">
        <f>'03 2024'!E14+'04 2024'!G14</f>
        <v>462.7</v>
      </c>
      <c r="F14" s="18">
        <v>98.6</v>
      </c>
      <c r="G14" s="18">
        <v>147.3</v>
      </c>
      <c r="H14" s="9">
        <v>1277</v>
      </c>
      <c r="K14" s="18">
        <v>89.6</v>
      </c>
      <c r="L14" s="18">
        <v>109.7</v>
      </c>
      <c r="M14" s="18">
        <v>116.1</v>
      </c>
    </row>
    <row r="15" spans="1:13" ht="15.75">
      <c r="A15" s="26" t="s">
        <v>50</v>
      </c>
      <c r="B15" s="28" t="s">
        <v>15</v>
      </c>
      <c r="C15" s="9">
        <v>26.4</v>
      </c>
      <c r="D15" s="18">
        <f>'03 2024'!D15+'04 2024'!F15</f>
        <v>10.1</v>
      </c>
      <c r="E15" s="18">
        <f>'03 2024'!E15+'04 2024'!G15</f>
        <v>8.4</v>
      </c>
      <c r="F15" s="18">
        <v>1.8</v>
      </c>
      <c r="G15" s="18">
        <v>0.9</v>
      </c>
      <c r="H15" s="9">
        <v>26.4</v>
      </c>
      <c r="K15" s="18">
        <v>3.7</v>
      </c>
      <c r="L15" s="18">
        <v>2.6</v>
      </c>
      <c r="M15" s="18">
        <v>1.2</v>
      </c>
    </row>
    <row r="16" spans="1:13" ht="15.75">
      <c r="A16" s="26" t="s">
        <v>51</v>
      </c>
      <c r="B16" s="28" t="s">
        <v>24</v>
      </c>
      <c r="C16" s="9">
        <v>71.7</v>
      </c>
      <c r="D16" s="18">
        <f>'03 2024'!D16+'04 2024'!F16</f>
        <v>23.7</v>
      </c>
      <c r="E16" s="18">
        <f>'03 2024'!E16+'04 2024'!G16</f>
        <v>23.8</v>
      </c>
      <c r="F16" s="18">
        <v>6</v>
      </c>
      <c r="G16" s="18">
        <v>6</v>
      </c>
      <c r="H16" s="9">
        <v>71.7</v>
      </c>
      <c r="K16" s="18">
        <v>5.7</v>
      </c>
      <c r="L16" s="18">
        <v>6</v>
      </c>
      <c r="M16" s="18">
        <v>6.1</v>
      </c>
    </row>
    <row r="17" spans="1:13" ht="15.75">
      <c r="A17" s="26" t="s">
        <v>52</v>
      </c>
      <c r="B17" s="28" t="s">
        <v>14</v>
      </c>
      <c r="C17" s="9">
        <v>94.4</v>
      </c>
      <c r="D17" s="18">
        <f>'03 2024'!D17+'04 2024'!F17</f>
        <v>27.2</v>
      </c>
      <c r="E17" s="18">
        <f>'03 2024'!E17+'04 2024'!G17</f>
        <v>28.6</v>
      </c>
      <c r="F17" s="19">
        <v>7.2</v>
      </c>
      <c r="G17" s="19">
        <v>4.7</v>
      </c>
      <c r="H17" s="9">
        <v>94.4</v>
      </c>
      <c r="K17" s="19">
        <v>8.4</v>
      </c>
      <c r="L17" s="19">
        <v>5.4</v>
      </c>
      <c r="M17" s="19">
        <v>10.1</v>
      </c>
    </row>
    <row r="18" spans="1:13" ht="15.75">
      <c r="A18" s="24">
        <v>2</v>
      </c>
      <c r="B18" s="25" t="s">
        <v>7</v>
      </c>
      <c r="C18" s="15">
        <f>C19+C20+C21+C22+C24+C29+C30+C36</f>
        <v>1429</v>
      </c>
      <c r="D18" s="15">
        <f>D19+D20+D21+D22+D24+D29+D30+D36</f>
        <v>495.4</v>
      </c>
      <c r="E18" s="15">
        <f>E19+E20+E21+E22+E24+E29+E30+E36</f>
        <v>537.6</v>
      </c>
      <c r="F18" s="15">
        <f>SUM(F19:F46)-F24-F30-F36-F23</f>
        <v>122.3</v>
      </c>
      <c r="G18" s="15">
        <f>SUM(G19:G46)-G24-G30-G36-G23</f>
        <v>166.5</v>
      </c>
      <c r="H18" s="15">
        <f>H19+H20+H21+H22+H24+H29+H30+H36</f>
        <v>1429</v>
      </c>
      <c r="K18" s="15">
        <f>SUM(K19:K46)-K24-K30-K36-K23</f>
        <v>101</v>
      </c>
      <c r="L18" s="15">
        <f>SUM(L19:L46)-L24-L30-L36-L23</f>
        <v>137.4</v>
      </c>
      <c r="M18" s="15">
        <f>SUM(M19:M46)-M24-M30-M36-M23</f>
        <v>132.7</v>
      </c>
    </row>
    <row r="19" spans="1:13" ht="15.75">
      <c r="A19" s="26" t="s">
        <v>53</v>
      </c>
      <c r="B19" s="27" t="s">
        <v>25</v>
      </c>
      <c r="C19" s="9">
        <v>1045.4</v>
      </c>
      <c r="D19" s="18">
        <f>'03 2024'!D19+'04 2024'!F19</f>
        <v>360.5</v>
      </c>
      <c r="E19" s="18">
        <f>'03 2024'!E19+'04 2024'!G19</f>
        <v>400.3</v>
      </c>
      <c r="F19" s="10">
        <v>89.4</v>
      </c>
      <c r="G19" s="10">
        <v>126.7</v>
      </c>
      <c r="H19" s="9">
        <v>1045.4</v>
      </c>
      <c r="K19" s="10">
        <v>74</v>
      </c>
      <c r="L19" s="10">
        <v>102.4</v>
      </c>
      <c r="M19" s="10">
        <v>97.2</v>
      </c>
    </row>
    <row r="20" spans="1:13" ht="15.75">
      <c r="A20" s="26" t="s">
        <v>49</v>
      </c>
      <c r="B20" s="27" t="s">
        <v>26</v>
      </c>
      <c r="C20" s="9">
        <v>230.1</v>
      </c>
      <c r="D20" s="18">
        <f>'03 2024'!D20+'04 2024'!F20</f>
        <v>79.4</v>
      </c>
      <c r="E20" s="18">
        <f>'03 2024'!E20+'04 2024'!G20</f>
        <v>88.1</v>
      </c>
      <c r="F20" s="10">
        <v>19.7</v>
      </c>
      <c r="G20" s="10">
        <v>27.9</v>
      </c>
      <c r="H20" s="9">
        <v>230.1</v>
      </c>
      <c r="K20" s="10">
        <v>16.3</v>
      </c>
      <c r="L20" s="10">
        <v>22.5</v>
      </c>
      <c r="M20" s="10">
        <v>21.4</v>
      </c>
    </row>
    <row r="21" spans="1:13" ht="15.75">
      <c r="A21" s="26" t="s">
        <v>67</v>
      </c>
      <c r="B21" s="27" t="s">
        <v>27</v>
      </c>
      <c r="C21" s="9">
        <v>13.3</v>
      </c>
      <c r="D21" s="18">
        <f>'03 2024'!D21+'04 2024'!F21</f>
        <v>3.9</v>
      </c>
      <c r="E21" s="18">
        <f>'03 2024'!E21+'04 2024'!G21</f>
        <v>2.3</v>
      </c>
      <c r="F21" s="10">
        <v>1</v>
      </c>
      <c r="G21" s="10">
        <v>1.5</v>
      </c>
      <c r="H21" s="9">
        <v>13.3</v>
      </c>
      <c r="K21" s="10">
        <v>0</v>
      </c>
      <c r="L21" s="10">
        <v>0.8</v>
      </c>
      <c r="M21" s="10">
        <v>0</v>
      </c>
    </row>
    <row r="22" spans="1:13" ht="31.5">
      <c r="A22" s="29" t="s">
        <v>54</v>
      </c>
      <c r="B22" s="30" t="s">
        <v>28</v>
      </c>
      <c r="C22" s="9">
        <v>17.4</v>
      </c>
      <c r="D22" s="18">
        <f>'03 2024'!D22+'04 2024'!F22</f>
        <v>5.8</v>
      </c>
      <c r="E22" s="18">
        <f>'03 2024'!E22+'04 2024'!G22</f>
        <v>5.7</v>
      </c>
      <c r="F22" s="10">
        <v>1.4</v>
      </c>
      <c r="G22" s="10">
        <v>1.3</v>
      </c>
      <c r="H22" s="9">
        <v>17.4</v>
      </c>
      <c r="K22" s="10">
        <v>1.5</v>
      </c>
      <c r="L22" s="10">
        <v>1.4</v>
      </c>
      <c r="M22" s="10">
        <v>1.5</v>
      </c>
    </row>
    <row r="23" spans="1:13" ht="31.5" hidden="1">
      <c r="A23" s="26"/>
      <c r="B23" s="27" t="s">
        <v>29</v>
      </c>
      <c r="C23" s="9"/>
      <c r="D23" s="10"/>
      <c r="E23" s="18">
        <f>'03 2024'!E23+'04 2024'!G23</f>
        <v>0</v>
      </c>
      <c r="F23" s="10"/>
      <c r="G23" s="10"/>
      <c r="H23" s="9"/>
      <c r="K23" s="10"/>
      <c r="L23" s="10"/>
      <c r="M23" s="10"/>
    </row>
    <row r="24" spans="1:13" ht="15.75">
      <c r="A24" s="32" t="s">
        <v>55</v>
      </c>
      <c r="B24" s="33" t="s">
        <v>30</v>
      </c>
      <c r="C24" s="13">
        <f aca="true" t="shared" si="1" ref="C24:H24">C25+C26+C27+C28</f>
        <v>56.7</v>
      </c>
      <c r="D24" s="13">
        <f t="shared" si="1"/>
        <v>20.6</v>
      </c>
      <c r="E24" s="13">
        <f t="shared" si="1"/>
        <v>19.1</v>
      </c>
      <c r="F24" s="13">
        <f t="shared" si="1"/>
        <v>4.6</v>
      </c>
      <c r="G24" s="13">
        <f t="shared" si="1"/>
        <v>3.7</v>
      </c>
      <c r="H24" s="13">
        <f t="shared" si="1"/>
        <v>56.7</v>
      </c>
      <c r="K24" s="13">
        <f>K25+K26+K27+K28</f>
        <v>5.3</v>
      </c>
      <c r="L24" s="13">
        <f>L25+L26+L27+L28</f>
        <v>5</v>
      </c>
      <c r="M24" s="13">
        <f>M25+M26+M27+M28</f>
        <v>5.1</v>
      </c>
    </row>
    <row r="25" spans="1:13" ht="15.75">
      <c r="A25" s="26"/>
      <c r="B25" s="27" t="s">
        <v>31</v>
      </c>
      <c r="C25" s="9">
        <v>13.5</v>
      </c>
      <c r="D25" s="18">
        <f>'03 2024'!D25+'04 2024'!F25</f>
        <v>4.3</v>
      </c>
      <c r="E25" s="18">
        <f>'03 2024'!E25+'04 2024'!G25</f>
        <v>3.5</v>
      </c>
      <c r="F25" s="10">
        <v>1.1</v>
      </c>
      <c r="G25" s="10">
        <v>0.9</v>
      </c>
      <c r="H25" s="9">
        <v>13.5</v>
      </c>
      <c r="K25" s="10">
        <v>0.9</v>
      </c>
      <c r="L25" s="10">
        <v>0.8</v>
      </c>
      <c r="M25" s="10">
        <v>0.9</v>
      </c>
    </row>
    <row r="26" spans="1:13" ht="15.75">
      <c r="A26" s="26"/>
      <c r="B26" s="27" t="s">
        <v>62</v>
      </c>
      <c r="C26" s="9">
        <v>4.7</v>
      </c>
      <c r="D26" s="18">
        <f>'03 2024'!D26+'04 2024'!F26</f>
        <v>1.5</v>
      </c>
      <c r="E26" s="18">
        <f>'03 2024'!E26+'04 2024'!G26</f>
        <v>1.2</v>
      </c>
      <c r="F26" s="10">
        <v>0.4</v>
      </c>
      <c r="G26" s="10">
        <v>0.3</v>
      </c>
      <c r="H26" s="9">
        <v>4.7</v>
      </c>
      <c r="K26" s="10">
        <v>0.3</v>
      </c>
      <c r="L26" s="10">
        <v>0.3</v>
      </c>
      <c r="M26" s="10">
        <v>0.3</v>
      </c>
    </row>
    <row r="27" spans="1:13" ht="47.25">
      <c r="A27" s="26"/>
      <c r="B27" s="27" t="s">
        <v>63</v>
      </c>
      <c r="C27" s="9">
        <v>10.3</v>
      </c>
      <c r="D27" s="18">
        <f>'03 2024'!D27+'04 2024'!F27</f>
        <v>5.4</v>
      </c>
      <c r="E27" s="18">
        <f>'03 2024'!E27+'04 2024'!G27</f>
        <v>5.2</v>
      </c>
      <c r="F27" s="10">
        <v>0.7</v>
      </c>
      <c r="G27" s="10">
        <v>0.2</v>
      </c>
      <c r="H27" s="9">
        <v>10.3</v>
      </c>
      <c r="K27" s="10">
        <v>1.8</v>
      </c>
      <c r="L27" s="10">
        <v>1.6</v>
      </c>
      <c r="M27" s="10">
        <v>1.6</v>
      </c>
    </row>
    <row r="28" spans="1:13" ht="15.75">
      <c r="A28" s="26"/>
      <c r="B28" s="27" t="s">
        <v>32</v>
      </c>
      <c r="C28" s="9">
        <v>28.2</v>
      </c>
      <c r="D28" s="18">
        <f>'03 2024'!D28+'04 2024'!F28</f>
        <v>9.4</v>
      </c>
      <c r="E28" s="18">
        <f>'03 2024'!E28+'04 2024'!G28</f>
        <v>9.2</v>
      </c>
      <c r="F28" s="10">
        <v>2.4</v>
      </c>
      <c r="G28" s="10">
        <v>2.3</v>
      </c>
      <c r="H28" s="9">
        <v>28.2</v>
      </c>
      <c r="K28" s="10">
        <v>2.3</v>
      </c>
      <c r="L28" s="10">
        <v>2.3</v>
      </c>
      <c r="M28" s="10">
        <v>2.3</v>
      </c>
    </row>
    <row r="29" spans="1:13" ht="15.75">
      <c r="A29" s="32" t="s">
        <v>56</v>
      </c>
      <c r="B29" s="33" t="s">
        <v>65</v>
      </c>
      <c r="C29" s="13">
        <v>7.4</v>
      </c>
      <c r="D29" s="57">
        <f>'03 2024'!D29+'04 2024'!F29</f>
        <v>2.4</v>
      </c>
      <c r="E29" s="57">
        <f>'03 2024'!E29+'04 2024'!G29</f>
        <v>2.6</v>
      </c>
      <c r="F29" s="13">
        <v>0.7</v>
      </c>
      <c r="G29" s="13">
        <v>0.7</v>
      </c>
      <c r="H29" s="13">
        <v>7.4</v>
      </c>
      <c r="K29" s="13">
        <v>0.5</v>
      </c>
      <c r="L29" s="13">
        <v>0.6</v>
      </c>
      <c r="M29" s="13">
        <v>0.8</v>
      </c>
    </row>
    <row r="30" spans="1:13" ht="31.5">
      <c r="A30" s="32" t="s">
        <v>57</v>
      </c>
      <c r="B30" s="33" t="s">
        <v>8</v>
      </c>
      <c r="C30" s="13">
        <f aca="true" t="shared" si="2" ref="C30:H30">C31+C32+C33+C34+C35</f>
        <v>23.7</v>
      </c>
      <c r="D30" s="13">
        <f t="shared" si="2"/>
        <v>9.6</v>
      </c>
      <c r="E30" s="13">
        <f>E31+E32+E33+E34+E35</f>
        <v>8.7</v>
      </c>
      <c r="F30" s="13">
        <f t="shared" si="2"/>
        <v>2.2</v>
      </c>
      <c r="G30" s="13">
        <f t="shared" si="2"/>
        <v>2.2</v>
      </c>
      <c r="H30" s="13">
        <f t="shared" si="2"/>
        <v>23.7</v>
      </c>
      <c r="K30" s="13">
        <f>K31+K32+K33+K34+K35</f>
        <v>1.4</v>
      </c>
      <c r="L30" s="13">
        <f>L31+L32+L33+L34+L35</f>
        <v>1.8</v>
      </c>
      <c r="M30" s="13">
        <f>M31+M32+M33+M34+M35</f>
        <v>3.3</v>
      </c>
    </row>
    <row r="31" spans="1:13" ht="15.75">
      <c r="A31" s="26"/>
      <c r="B31" s="31" t="s">
        <v>59</v>
      </c>
      <c r="C31" s="9">
        <v>0</v>
      </c>
      <c r="D31" s="18">
        <f>'03 2024'!D31+'04 2024'!F31</f>
        <v>0</v>
      </c>
      <c r="E31" s="18">
        <f>'03 2024'!E31+'04 2024'!G31</f>
        <v>0</v>
      </c>
      <c r="F31" s="10">
        <v>0</v>
      </c>
      <c r="G31" s="10">
        <v>0</v>
      </c>
      <c r="H31" s="9">
        <v>0</v>
      </c>
      <c r="K31" s="10">
        <v>0</v>
      </c>
      <c r="L31" s="10">
        <v>0</v>
      </c>
      <c r="M31" s="10">
        <v>0</v>
      </c>
    </row>
    <row r="32" spans="1:13" ht="31.5">
      <c r="A32" s="26"/>
      <c r="B32" s="31" t="s">
        <v>16</v>
      </c>
      <c r="C32" s="9">
        <v>9</v>
      </c>
      <c r="D32" s="18">
        <f>'03 2024'!D32+'04 2024'!F32</f>
        <v>3</v>
      </c>
      <c r="E32" s="18">
        <f>'03 2024'!E32+'04 2024'!G32</f>
        <v>3.1</v>
      </c>
      <c r="F32" s="10">
        <v>0.8</v>
      </c>
      <c r="G32" s="10">
        <v>0.8</v>
      </c>
      <c r="H32" s="9">
        <v>9</v>
      </c>
      <c r="K32" s="10">
        <v>0.7</v>
      </c>
      <c r="L32" s="10">
        <v>0.8</v>
      </c>
      <c r="M32" s="10">
        <v>0.8</v>
      </c>
    </row>
    <row r="33" spans="1:13" ht="31.5">
      <c r="A33" s="26"/>
      <c r="B33" s="31" t="s">
        <v>17</v>
      </c>
      <c r="C33" s="9">
        <v>4.2</v>
      </c>
      <c r="D33" s="18">
        <f>'03 2024'!D33+'04 2024'!F33</f>
        <v>1.4</v>
      </c>
      <c r="E33" s="18">
        <f>'03 2024'!E33+'04 2024'!G33</f>
        <v>1</v>
      </c>
      <c r="F33" s="10">
        <v>0.7</v>
      </c>
      <c r="G33" s="10">
        <v>0.7</v>
      </c>
      <c r="H33" s="9">
        <v>4.2</v>
      </c>
      <c r="K33" s="10">
        <v>0</v>
      </c>
      <c r="L33" s="10">
        <v>0.3</v>
      </c>
      <c r="M33" s="10">
        <v>0</v>
      </c>
    </row>
    <row r="34" spans="1:13" ht="15.75">
      <c r="A34" s="26"/>
      <c r="B34" s="31" t="s">
        <v>60</v>
      </c>
      <c r="C34" s="9">
        <v>2.5</v>
      </c>
      <c r="D34" s="18">
        <f>'03 2024'!D34+'04 2024'!F34</f>
        <v>2.5</v>
      </c>
      <c r="E34" s="18">
        <f>'03 2024'!E34+'04 2024'!G34</f>
        <v>1.9</v>
      </c>
      <c r="F34" s="10">
        <v>0</v>
      </c>
      <c r="G34" s="10">
        <v>0</v>
      </c>
      <c r="H34" s="9">
        <v>2.5</v>
      </c>
      <c r="K34" s="10">
        <v>0</v>
      </c>
      <c r="L34" s="10">
        <v>0</v>
      </c>
      <c r="M34" s="10">
        <v>1.9</v>
      </c>
    </row>
    <row r="35" spans="1:13" ht="15.75">
      <c r="A35" s="26"/>
      <c r="B35" s="31" t="s">
        <v>18</v>
      </c>
      <c r="C35" s="9">
        <v>8</v>
      </c>
      <c r="D35" s="18">
        <f>'03 2024'!D35+'04 2024'!F35</f>
        <v>2.7</v>
      </c>
      <c r="E35" s="18">
        <f>'03 2024'!E35+'04 2024'!G35</f>
        <v>2.7</v>
      </c>
      <c r="F35" s="10">
        <v>0.7</v>
      </c>
      <c r="G35" s="10">
        <v>0.7</v>
      </c>
      <c r="H35" s="9">
        <v>8</v>
      </c>
      <c r="K35" s="10">
        <v>0.7</v>
      </c>
      <c r="L35" s="10">
        <v>0.7</v>
      </c>
      <c r="M35" s="10">
        <v>0.6</v>
      </c>
    </row>
    <row r="36" spans="1:19" ht="15.75">
      <c r="A36" s="32" t="s">
        <v>58</v>
      </c>
      <c r="B36" s="33" t="s">
        <v>9</v>
      </c>
      <c r="C36" s="13">
        <f>C37+C38+C39+C40+C41+C42+C43+C44+C45+C46</f>
        <v>35</v>
      </c>
      <c r="D36" s="13">
        <f>D37+D38+D39+D40+D41+D42+D43+D44+D45+D46</f>
        <v>13.2</v>
      </c>
      <c r="E36" s="13">
        <f>SUM(E37:E46)</f>
        <v>10.8</v>
      </c>
      <c r="F36" s="13">
        <f>F37+F38+F39+F40+F41+F42+F43+F44+F45+F46</f>
        <v>3.3</v>
      </c>
      <c r="G36" s="13">
        <f>SUM(G37:G46)</f>
        <v>2.5</v>
      </c>
      <c r="H36" s="13">
        <f>H37+H38+H39+H40+H41+H42+H43+H44+H45+H46</f>
        <v>35</v>
      </c>
      <c r="K36" s="13">
        <f>SUM(K37:K46)</f>
        <v>2</v>
      </c>
      <c r="L36" s="13">
        <f>SUM(L37:L46)</f>
        <v>2.9</v>
      </c>
      <c r="M36" s="13">
        <f>SUM(M37:M46)</f>
        <v>3.4</v>
      </c>
      <c r="S36" t="s">
        <v>44</v>
      </c>
    </row>
    <row r="37" spans="1:13" ht="15.75">
      <c r="A37" s="26"/>
      <c r="B37" s="27" t="s">
        <v>10</v>
      </c>
      <c r="C37" s="9">
        <v>9.2</v>
      </c>
      <c r="D37" s="18">
        <f>'03 2024'!D37+'04 2024'!F37</f>
        <v>2.8</v>
      </c>
      <c r="E37" s="18">
        <f>'03 2024'!E37+'04 2024'!G37</f>
        <v>3</v>
      </c>
      <c r="F37" s="10">
        <v>0.7</v>
      </c>
      <c r="G37" s="10">
        <v>1</v>
      </c>
      <c r="H37" s="9">
        <v>9.2</v>
      </c>
      <c r="K37" s="10">
        <v>0.5</v>
      </c>
      <c r="L37" s="10">
        <v>0.7</v>
      </c>
      <c r="M37" s="10">
        <v>0.8</v>
      </c>
    </row>
    <row r="38" spans="1:13" ht="15.75">
      <c r="A38" s="26"/>
      <c r="B38" s="31" t="s">
        <v>33</v>
      </c>
      <c r="C38" s="9">
        <v>2.2</v>
      </c>
      <c r="D38" s="18">
        <f>'03 2024'!D38+'04 2024'!F38</f>
        <v>2.2</v>
      </c>
      <c r="E38" s="18">
        <f>'03 2024'!E38+'04 2024'!G38</f>
        <v>0</v>
      </c>
      <c r="F38" s="10">
        <v>1.1</v>
      </c>
      <c r="G38" s="10">
        <v>0</v>
      </c>
      <c r="H38" s="9">
        <v>2.2</v>
      </c>
      <c r="K38" s="10">
        <v>0</v>
      </c>
      <c r="L38" s="10">
        <v>0</v>
      </c>
      <c r="M38" s="10">
        <v>0</v>
      </c>
    </row>
    <row r="39" spans="1:13" ht="15.75">
      <c r="A39" s="26"/>
      <c r="B39" s="27" t="s">
        <v>34</v>
      </c>
      <c r="C39" s="9">
        <v>0.4</v>
      </c>
      <c r="D39" s="18">
        <f>'03 2024'!D39+'04 2024'!F39</f>
        <v>0.2</v>
      </c>
      <c r="E39" s="18">
        <f>'03 2024'!E39+'04 2024'!G39</f>
        <v>0</v>
      </c>
      <c r="F39" s="10">
        <v>0</v>
      </c>
      <c r="G39" s="10">
        <v>0</v>
      </c>
      <c r="H39" s="9">
        <v>0.4</v>
      </c>
      <c r="K39" s="10">
        <v>0</v>
      </c>
      <c r="L39" s="10">
        <v>0</v>
      </c>
      <c r="M39" s="10">
        <v>0</v>
      </c>
    </row>
    <row r="40" spans="1:13" ht="31.5">
      <c r="A40" s="26"/>
      <c r="B40" s="27" t="s">
        <v>35</v>
      </c>
      <c r="C40" s="9">
        <v>2.1</v>
      </c>
      <c r="D40" s="18">
        <f>'03 2024'!D40+'04 2024'!F40</f>
        <v>1.4</v>
      </c>
      <c r="E40" s="18">
        <f>'03 2024'!E40+'04 2024'!G40</f>
        <v>1.7</v>
      </c>
      <c r="F40" s="10">
        <v>0</v>
      </c>
      <c r="G40" s="10">
        <v>0</v>
      </c>
      <c r="H40" s="9">
        <v>2.1</v>
      </c>
      <c r="K40" s="10">
        <v>0</v>
      </c>
      <c r="L40" s="10">
        <v>0.7</v>
      </c>
      <c r="M40" s="10">
        <v>1</v>
      </c>
    </row>
    <row r="41" spans="1:13" ht="15.75">
      <c r="A41" s="26"/>
      <c r="B41" s="27" t="s">
        <v>36</v>
      </c>
      <c r="C41" s="9">
        <v>0.5</v>
      </c>
      <c r="D41" s="18">
        <f>'03 2024'!D41+'04 2024'!F41</f>
        <v>0</v>
      </c>
      <c r="E41" s="18">
        <f>'03 2024'!E41+'04 2024'!G41</f>
        <v>0</v>
      </c>
      <c r="F41" s="10">
        <v>0</v>
      </c>
      <c r="G41" s="10">
        <v>0</v>
      </c>
      <c r="H41" s="9">
        <v>0.5</v>
      </c>
      <c r="K41" s="10">
        <v>0</v>
      </c>
      <c r="L41" s="10">
        <v>0</v>
      </c>
      <c r="M41" s="10">
        <v>0</v>
      </c>
    </row>
    <row r="42" spans="1:13" ht="31.5" hidden="1">
      <c r="A42" s="26"/>
      <c r="B42" s="27" t="s">
        <v>37</v>
      </c>
      <c r="C42" s="9"/>
      <c r="D42" s="18">
        <f>'03 2024'!D42+'04 2024'!F42</f>
        <v>0</v>
      </c>
      <c r="E42" s="18">
        <f>'03 2024'!E42+'04 2024'!G42</f>
        <v>0</v>
      </c>
      <c r="F42" s="10"/>
      <c r="G42" s="10"/>
      <c r="H42" s="9"/>
      <c r="K42" s="10"/>
      <c r="L42" s="10"/>
      <c r="M42" s="10"/>
    </row>
    <row r="43" spans="1:13" ht="31.5">
      <c r="A43" s="26"/>
      <c r="B43" s="27" t="s">
        <v>20</v>
      </c>
      <c r="C43" s="9">
        <v>0</v>
      </c>
      <c r="D43" s="18">
        <f>'03 2024'!D43+'04 2024'!F43</f>
        <v>0</v>
      </c>
      <c r="E43" s="18">
        <f>'03 2024'!E43+'04 2024'!G43</f>
        <v>0</v>
      </c>
      <c r="F43" s="10">
        <v>0</v>
      </c>
      <c r="G43" s="10">
        <v>0</v>
      </c>
      <c r="H43" s="9">
        <v>0</v>
      </c>
      <c r="K43" s="10">
        <v>0</v>
      </c>
      <c r="L43" s="10">
        <v>0</v>
      </c>
      <c r="M43" s="10">
        <v>0</v>
      </c>
    </row>
    <row r="44" spans="1:13" ht="15.75">
      <c r="A44" s="26"/>
      <c r="B44" s="27" t="s">
        <v>21</v>
      </c>
      <c r="C44" s="9">
        <v>0.3</v>
      </c>
      <c r="D44" s="18">
        <f>'03 2024'!D44+'04 2024'!F44</f>
        <v>0</v>
      </c>
      <c r="E44" s="18">
        <f>'03 2024'!E44+'04 2024'!G44</f>
        <v>0</v>
      </c>
      <c r="F44" s="10">
        <v>0</v>
      </c>
      <c r="G44" s="10">
        <v>0</v>
      </c>
      <c r="H44" s="9">
        <v>0.3</v>
      </c>
      <c r="K44" s="10">
        <v>0</v>
      </c>
      <c r="L44" s="10">
        <v>0</v>
      </c>
      <c r="M44" s="10">
        <v>0</v>
      </c>
    </row>
    <row r="45" spans="1:13" ht="31.5">
      <c r="A45" s="26"/>
      <c r="B45" s="27" t="s">
        <v>38</v>
      </c>
      <c r="C45" s="9">
        <v>18.3</v>
      </c>
      <c r="D45" s="18">
        <f>'03 2024'!D45+'04 2024'!F45</f>
        <v>6.1</v>
      </c>
      <c r="E45" s="18">
        <f>'03 2024'!E45+'04 2024'!G45</f>
        <v>6.1</v>
      </c>
      <c r="F45" s="10">
        <v>1.5</v>
      </c>
      <c r="G45" s="10">
        <v>1.5</v>
      </c>
      <c r="H45" s="9">
        <v>18.3</v>
      </c>
      <c r="K45" s="10">
        <v>1.5</v>
      </c>
      <c r="L45" s="10">
        <v>1.5</v>
      </c>
      <c r="M45" s="10">
        <v>1.6</v>
      </c>
    </row>
    <row r="46" spans="1:13" ht="15.75">
      <c r="A46" s="26"/>
      <c r="B46" s="27" t="s">
        <v>22</v>
      </c>
      <c r="C46" s="9">
        <v>2</v>
      </c>
      <c r="D46" s="18">
        <f>'03 2024'!D46+'04 2024'!F46</f>
        <v>0.5</v>
      </c>
      <c r="E46" s="18">
        <f>'03 2024'!E46+'04 2024'!G46</f>
        <v>0</v>
      </c>
      <c r="F46" s="10">
        <v>0</v>
      </c>
      <c r="G46" s="10">
        <v>0</v>
      </c>
      <c r="H46" s="9">
        <v>2</v>
      </c>
      <c r="K46" s="10">
        <v>0</v>
      </c>
      <c r="L46" s="10">
        <v>0</v>
      </c>
      <c r="M46" s="10">
        <v>0</v>
      </c>
    </row>
    <row r="47" spans="1:13" ht="31.5">
      <c r="A47" s="32">
        <v>3</v>
      </c>
      <c r="B47" s="25" t="s">
        <v>64</v>
      </c>
      <c r="C47" s="13">
        <f aca="true" t="shared" si="3" ref="C47:H47">C13-C18</f>
        <v>40.5</v>
      </c>
      <c r="D47" s="13">
        <f t="shared" si="3"/>
        <v>-45.9</v>
      </c>
      <c r="E47" s="13">
        <f t="shared" si="3"/>
        <v>-14.1</v>
      </c>
      <c r="F47" s="13">
        <f t="shared" si="3"/>
        <v>-8.7</v>
      </c>
      <c r="G47" s="13">
        <f t="shared" si="3"/>
        <v>-7.6</v>
      </c>
      <c r="H47" s="13">
        <f t="shared" si="3"/>
        <v>40.5</v>
      </c>
      <c r="K47" s="13">
        <f>K13-K18</f>
        <v>6.4</v>
      </c>
      <c r="L47" s="13">
        <f>L13-L18</f>
        <v>-13.7</v>
      </c>
      <c r="M47" s="13">
        <f>M13-M18</f>
        <v>0.8</v>
      </c>
    </row>
    <row r="48" spans="1:13" ht="15.75">
      <c r="A48" s="26">
        <v>4</v>
      </c>
      <c r="B48" s="27" t="s">
        <v>11</v>
      </c>
      <c r="C48" s="9">
        <v>0</v>
      </c>
      <c r="D48" s="11">
        <v>0</v>
      </c>
      <c r="E48" s="16">
        <v>0</v>
      </c>
      <c r="F48" s="11">
        <v>0</v>
      </c>
      <c r="G48" s="16">
        <v>0</v>
      </c>
      <c r="H48" s="9">
        <v>0</v>
      </c>
      <c r="K48" s="16">
        <v>0</v>
      </c>
      <c r="L48" s="16">
        <v>0</v>
      </c>
      <c r="M48" s="16">
        <v>0</v>
      </c>
    </row>
    <row r="49" spans="1:13" ht="31.5">
      <c r="A49" s="26">
        <v>5</v>
      </c>
      <c r="B49" s="34" t="s">
        <v>39</v>
      </c>
      <c r="C49" s="17">
        <f aca="true" t="shared" si="4" ref="C49:H49">C48+C47</f>
        <v>40.5</v>
      </c>
      <c r="D49" s="17">
        <f t="shared" si="4"/>
        <v>-45.9</v>
      </c>
      <c r="E49" s="17">
        <f t="shared" si="4"/>
        <v>-14.1</v>
      </c>
      <c r="F49" s="17">
        <f t="shared" si="4"/>
        <v>-8.7</v>
      </c>
      <c r="G49" s="17">
        <f t="shared" si="4"/>
        <v>-7.6</v>
      </c>
      <c r="H49" s="17">
        <f t="shared" si="4"/>
        <v>40.5</v>
      </c>
      <c r="K49" s="17">
        <f>K48+K47</f>
        <v>6.4</v>
      </c>
      <c r="L49" s="17">
        <f>L48+L47</f>
        <v>-13.7</v>
      </c>
      <c r="M49" s="17">
        <f>M48+M47</f>
        <v>0.8</v>
      </c>
    </row>
    <row r="50" spans="1:13" ht="15.75">
      <c r="A50" s="26">
        <v>6</v>
      </c>
      <c r="B50" s="35" t="s">
        <v>12</v>
      </c>
      <c r="C50" s="9">
        <v>21.8</v>
      </c>
      <c r="D50" s="16">
        <v>21.8</v>
      </c>
      <c r="E50" s="16">
        <v>21.8</v>
      </c>
      <c r="F50" s="16">
        <v>0</v>
      </c>
      <c r="G50" s="16">
        <v>0</v>
      </c>
      <c r="H50" s="9">
        <v>21.8</v>
      </c>
      <c r="K50" s="16">
        <v>0</v>
      </c>
      <c r="L50" s="16">
        <v>21.8</v>
      </c>
      <c r="M50" s="16">
        <v>0</v>
      </c>
    </row>
    <row r="51" spans="1:13" ht="15.75">
      <c r="A51" s="36">
        <v>7</v>
      </c>
      <c r="B51" s="35" t="s">
        <v>40</v>
      </c>
      <c r="C51" s="9">
        <v>0</v>
      </c>
      <c r="D51" s="9">
        <v>0</v>
      </c>
      <c r="E51" s="14">
        <v>0</v>
      </c>
      <c r="F51" s="9">
        <v>0</v>
      </c>
      <c r="G51" s="14">
        <v>0</v>
      </c>
      <c r="H51" s="9">
        <v>0</v>
      </c>
      <c r="K51" s="14">
        <v>0</v>
      </c>
      <c r="L51" s="14">
        <v>0</v>
      </c>
      <c r="M51" s="14">
        <v>0</v>
      </c>
    </row>
    <row r="52" spans="1:13" ht="15.75">
      <c r="A52" s="37" t="s">
        <v>41</v>
      </c>
      <c r="B52" s="38" t="s">
        <v>19</v>
      </c>
      <c r="C52" s="12">
        <v>0</v>
      </c>
      <c r="D52" s="11">
        <v>0</v>
      </c>
      <c r="E52" s="16">
        <v>0</v>
      </c>
      <c r="F52" s="11">
        <v>0</v>
      </c>
      <c r="G52" s="16">
        <v>0</v>
      </c>
      <c r="H52" s="12">
        <v>0</v>
      </c>
      <c r="K52" s="16">
        <v>0</v>
      </c>
      <c r="L52" s="16">
        <v>0</v>
      </c>
      <c r="M52" s="16">
        <v>0</v>
      </c>
    </row>
    <row r="53" spans="1:13" ht="15.75">
      <c r="A53" s="37" t="s">
        <v>41</v>
      </c>
      <c r="B53" s="31" t="s">
        <v>68</v>
      </c>
      <c r="C53" s="12">
        <v>0</v>
      </c>
      <c r="D53" s="11">
        <v>0</v>
      </c>
      <c r="E53" s="16">
        <v>0</v>
      </c>
      <c r="F53" s="11">
        <v>0</v>
      </c>
      <c r="G53" s="16">
        <v>0</v>
      </c>
      <c r="H53" s="12">
        <v>0</v>
      </c>
      <c r="K53" s="16">
        <v>0</v>
      </c>
      <c r="L53" s="16">
        <v>0</v>
      </c>
      <c r="M53" s="16">
        <v>0</v>
      </c>
    </row>
    <row r="54" spans="1:8" ht="15.75">
      <c r="A54" s="46"/>
      <c r="B54" s="39"/>
      <c r="C54" s="1"/>
      <c r="D54" s="2"/>
      <c r="E54" s="3"/>
      <c r="F54" s="7"/>
      <c r="G54" s="8"/>
      <c r="H54" s="4"/>
    </row>
    <row r="55" spans="1:8" ht="15.75">
      <c r="A55" s="46"/>
      <c r="B55" s="39"/>
      <c r="C55" s="1"/>
      <c r="D55" s="2"/>
      <c r="E55" s="3"/>
      <c r="F55" s="7"/>
      <c r="G55" s="8"/>
      <c r="H55" s="4"/>
    </row>
    <row r="56" spans="1:8" ht="15.75">
      <c r="A56" s="47"/>
      <c r="B56" s="47"/>
      <c r="C56" s="48"/>
      <c r="D56" s="23"/>
      <c r="E56" s="5"/>
      <c r="F56" s="6"/>
      <c r="G56" s="49"/>
      <c r="H56" s="50"/>
    </row>
    <row r="57" spans="1:8" ht="15.75">
      <c r="A57" s="51" t="s">
        <v>13</v>
      </c>
      <c r="B57" s="51" t="s">
        <v>88</v>
      </c>
      <c r="C57" s="52" t="s">
        <v>70</v>
      </c>
      <c r="D57" s="23"/>
      <c r="E57" s="5"/>
      <c r="F57" s="6"/>
      <c r="G57" s="49" t="s">
        <v>44</v>
      </c>
      <c r="H57" s="50"/>
    </row>
    <row r="58" spans="1:8" ht="15">
      <c r="A58" s="67" t="s">
        <v>89</v>
      </c>
      <c r="B58" s="67"/>
      <c r="C58" s="67"/>
      <c r="D58" s="67"/>
      <c r="E58" s="67"/>
      <c r="F58" s="67"/>
      <c r="G58" s="67"/>
      <c r="H58" s="67"/>
    </row>
    <row r="59" spans="1:8" ht="15">
      <c r="A59" s="67"/>
      <c r="B59" s="67"/>
      <c r="C59" s="67"/>
      <c r="D59" s="67"/>
      <c r="E59" s="67"/>
      <c r="F59" s="67"/>
      <c r="G59" s="67"/>
      <c r="H59" s="67"/>
    </row>
  </sheetData>
  <sheetProtection/>
  <mergeCells count="10">
    <mergeCell ref="A58:H59"/>
    <mergeCell ref="A6:H6"/>
    <mergeCell ref="A7:H8"/>
    <mergeCell ref="G9:H9"/>
    <mergeCell ref="A10:A12"/>
    <mergeCell ref="B10:B12"/>
    <mergeCell ref="C10:C12"/>
    <mergeCell ref="D10:E11"/>
    <mergeCell ref="F10:G11"/>
    <mergeCell ref="H10:H12"/>
  </mergeCells>
  <printOptions/>
  <pageMargins left="0.7" right="0.7" top="0.75" bottom="0.75" header="0.3" footer="0.3"/>
  <pageSetup fitToWidth="0" fitToHeight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G44" sqref="G44"/>
    </sheetView>
  </sheetViews>
  <sheetFormatPr defaultColWidth="9.140625" defaultRowHeight="15"/>
  <cols>
    <col min="1" max="1" width="7.28125" style="0" customWidth="1"/>
    <col min="2" max="2" width="32.421875" style="0" customWidth="1"/>
    <col min="3" max="3" width="10.8515625" style="0" customWidth="1"/>
    <col min="4" max="5" width="11.00390625" style="0" customWidth="1"/>
    <col min="6" max="6" width="10.7109375" style="0" customWidth="1"/>
    <col min="7" max="7" width="11.7109375" style="0" customWidth="1"/>
    <col min="8" max="8" width="11.8515625" style="0" customWidth="1"/>
  </cols>
  <sheetData>
    <row r="1" spans="1:8" ht="15.75">
      <c r="A1" s="21" t="s">
        <v>44</v>
      </c>
      <c r="B1" s="21"/>
      <c r="C1" s="20"/>
      <c r="D1" s="42"/>
      <c r="E1" s="61" t="s">
        <v>86</v>
      </c>
      <c r="F1" s="62"/>
      <c r="G1" s="63"/>
      <c r="H1" s="62"/>
    </row>
    <row r="2" spans="1:8" ht="15.75">
      <c r="A2" s="21"/>
      <c r="B2" s="21"/>
      <c r="C2" s="20"/>
      <c r="D2" s="42"/>
      <c r="E2" s="61" t="s">
        <v>84</v>
      </c>
      <c r="F2" s="62"/>
      <c r="G2" s="63"/>
      <c r="H2" s="62"/>
    </row>
    <row r="3" spans="1:8" ht="0.75" customHeight="1">
      <c r="A3" s="44"/>
      <c r="B3" s="44"/>
      <c r="C3" s="23"/>
      <c r="D3" s="43"/>
      <c r="E3" s="61"/>
      <c r="F3" s="62"/>
      <c r="G3" s="64"/>
      <c r="H3" s="62"/>
    </row>
    <row r="4" spans="1:8" ht="15.75">
      <c r="A4" s="21"/>
      <c r="B4" s="21"/>
      <c r="C4" s="20"/>
      <c r="D4" s="42"/>
      <c r="E4" s="61" t="s">
        <v>85</v>
      </c>
      <c r="F4" s="62"/>
      <c r="G4" s="63"/>
      <c r="H4" s="62"/>
    </row>
    <row r="5" spans="1:8" ht="15.75">
      <c r="A5" s="44"/>
      <c r="B5" s="44"/>
      <c r="C5" s="23"/>
      <c r="D5" s="43"/>
      <c r="E5" s="61" t="s">
        <v>87</v>
      </c>
      <c r="F5" s="62"/>
      <c r="G5" s="64"/>
      <c r="H5" s="62"/>
    </row>
    <row r="6" spans="1:8" ht="18.75">
      <c r="A6" s="68" t="s">
        <v>42</v>
      </c>
      <c r="B6" s="68"/>
      <c r="C6" s="68"/>
      <c r="D6" s="68"/>
      <c r="E6" s="68"/>
      <c r="F6" s="68"/>
      <c r="G6" s="68"/>
      <c r="H6" s="68"/>
    </row>
    <row r="7" spans="1:8" ht="15">
      <c r="A7" s="69" t="s">
        <v>90</v>
      </c>
      <c r="B7" s="69"/>
      <c r="C7" s="69"/>
      <c r="D7" s="69"/>
      <c r="E7" s="69"/>
      <c r="F7" s="69"/>
      <c r="G7" s="69"/>
      <c r="H7" s="69"/>
    </row>
    <row r="8" spans="1:8" ht="15">
      <c r="A8" s="75"/>
      <c r="B8" s="75"/>
      <c r="C8" s="75"/>
      <c r="D8" s="75"/>
      <c r="E8" s="75"/>
      <c r="F8" s="75"/>
      <c r="G8" s="75"/>
      <c r="H8" s="75"/>
    </row>
    <row r="9" spans="1:8" ht="15.75">
      <c r="A9" s="65"/>
      <c r="B9" s="65"/>
      <c r="C9" s="65"/>
      <c r="D9" s="65"/>
      <c r="E9" s="65"/>
      <c r="F9" s="65"/>
      <c r="G9" s="80" t="s">
        <v>76</v>
      </c>
      <c r="H9" s="80"/>
    </row>
    <row r="10" spans="1:8" ht="15">
      <c r="A10" s="76" t="s">
        <v>0</v>
      </c>
      <c r="B10" s="76" t="s">
        <v>1</v>
      </c>
      <c r="C10" s="77" t="s">
        <v>72</v>
      </c>
      <c r="D10" s="78" t="s">
        <v>2</v>
      </c>
      <c r="E10" s="78"/>
      <c r="F10" s="81" t="s">
        <v>91</v>
      </c>
      <c r="G10" s="81"/>
      <c r="H10" s="79" t="s">
        <v>3</v>
      </c>
    </row>
    <row r="11" spans="1:8" ht="15">
      <c r="A11" s="71"/>
      <c r="B11" s="71"/>
      <c r="C11" s="72"/>
      <c r="D11" s="73"/>
      <c r="E11" s="73"/>
      <c r="F11" s="82"/>
      <c r="G11" s="82"/>
      <c r="H11" s="74"/>
    </row>
    <row r="12" spans="1:14" ht="31.5">
      <c r="A12" s="71"/>
      <c r="B12" s="71"/>
      <c r="C12" s="72"/>
      <c r="D12" s="40" t="s">
        <v>4</v>
      </c>
      <c r="E12" s="66" t="s">
        <v>5</v>
      </c>
      <c r="F12" s="66" t="s">
        <v>43</v>
      </c>
      <c r="G12" s="45" t="s">
        <v>5</v>
      </c>
      <c r="H12" s="74"/>
      <c r="K12" s="45" t="s">
        <v>77</v>
      </c>
      <c r="L12" s="45" t="s">
        <v>78</v>
      </c>
      <c r="M12" s="45" t="s">
        <v>81</v>
      </c>
      <c r="N12" s="45" t="s">
        <v>92</v>
      </c>
    </row>
    <row r="13" spans="1:14" ht="15.75">
      <c r="A13" s="24">
        <v>1</v>
      </c>
      <c r="B13" s="25" t="s">
        <v>6</v>
      </c>
      <c r="C13" s="13">
        <f aca="true" t="shared" si="0" ref="C13:H13">SUM(C14:C17)</f>
        <v>1469.5</v>
      </c>
      <c r="D13" s="13">
        <f t="shared" si="0"/>
        <v>593.5</v>
      </c>
      <c r="E13" s="15">
        <f t="shared" si="0"/>
        <v>677.3</v>
      </c>
      <c r="F13" s="13">
        <f t="shared" si="0"/>
        <v>144</v>
      </c>
      <c r="G13" s="15">
        <f t="shared" si="0"/>
        <v>153.8</v>
      </c>
      <c r="H13" s="13">
        <f t="shared" si="0"/>
        <v>1469.5</v>
      </c>
      <c r="K13" s="15">
        <f>SUM(K14:K17)</f>
        <v>107.4</v>
      </c>
      <c r="L13" s="15">
        <f>SUM(L14:L17)</f>
        <v>123.7</v>
      </c>
      <c r="M13" s="15">
        <f>SUM(M14:M17)</f>
        <v>133.5</v>
      </c>
      <c r="N13" s="15">
        <f>SUM(N14:N17)</f>
        <v>158.9</v>
      </c>
    </row>
    <row r="14" spans="1:14" ht="18" customHeight="1">
      <c r="A14" s="26" t="s">
        <v>48</v>
      </c>
      <c r="B14" s="27" t="s">
        <v>23</v>
      </c>
      <c r="C14" s="9">
        <v>1277</v>
      </c>
      <c r="D14" s="18">
        <f>'04 2024'!D14+'05 2024'!F14</f>
        <v>516.9</v>
      </c>
      <c r="E14" s="18">
        <f>'04 2024'!E14+'05 2024'!G14</f>
        <v>599</v>
      </c>
      <c r="F14" s="18">
        <v>128.4</v>
      </c>
      <c r="G14" s="18">
        <v>136.3</v>
      </c>
      <c r="H14" s="9">
        <v>1277</v>
      </c>
      <c r="K14" s="18">
        <v>89.6</v>
      </c>
      <c r="L14" s="18">
        <v>109.7</v>
      </c>
      <c r="M14" s="18">
        <v>116.1</v>
      </c>
      <c r="N14" s="18">
        <v>147.3</v>
      </c>
    </row>
    <row r="15" spans="1:14" ht="15.75">
      <c r="A15" s="26" t="s">
        <v>50</v>
      </c>
      <c r="B15" s="28" t="s">
        <v>15</v>
      </c>
      <c r="C15" s="9">
        <v>26.4</v>
      </c>
      <c r="D15" s="18">
        <f>'04 2024'!D15+'05 2024'!F15</f>
        <v>12.9</v>
      </c>
      <c r="E15" s="18">
        <f>'04 2024'!E15+'05 2024'!G15</f>
        <v>11.4</v>
      </c>
      <c r="F15" s="18">
        <v>2.8</v>
      </c>
      <c r="G15" s="18">
        <v>3</v>
      </c>
      <c r="H15" s="9">
        <v>26.4</v>
      </c>
      <c r="K15" s="18">
        <v>3.7</v>
      </c>
      <c r="L15" s="18">
        <v>2.6</v>
      </c>
      <c r="M15" s="18">
        <v>1.2</v>
      </c>
      <c r="N15" s="18">
        <v>0.9</v>
      </c>
    </row>
    <row r="16" spans="1:14" ht="15.75">
      <c r="A16" s="26" t="s">
        <v>51</v>
      </c>
      <c r="B16" s="28" t="s">
        <v>24</v>
      </c>
      <c r="C16" s="9">
        <v>71.7</v>
      </c>
      <c r="D16" s="18">
        <f>'04 2024'!D16+'05 2024'!F16</f>
        <v>30.2</v>
      </c>
      <c r="E16" s="18">
        <f>'04 2024'!E16+'05 2024'!G16</f>
        <v>30.3</v>
      </c>
      <c r="F16" s="18">
        <v>6.5</v>
      </c>
      <c r="G16" s="18">
        <v>6.5</v>
      </c>
      <c r="H16" s="9">
        <v>71.7</v>
      </c>
      <c r="K16" s="18">
        <v>5.7</v>
      </c>
      <c r="L16" s="18">
        <v>6</v>
      </c>
      <c r="M16" s="18">
        <v>6.1</v>
      </c>
      <c r="N16" s="18">
        <v>6</v>
      </c>
    </row>
    <row r="17" spans="1:14" ht="15.75">
      <c r="A17" s="26" t="s">
        <v>52</v>
      </c>
      <c r="B17" s="28" t="s">
        <v>14</v>
      </c>
      <c r="C17" s="9">
        <v>94.4</v>
      </c>
      <c r="D17" s="18">
        <f>'04 2024'!D17+'05 2024'!F17</f>
        <v>33.5</v>
      </c>
      <c r="E17" s="18">
        <f>'04 2024'!E17+'05 2024'!G17</f>
        <v>36.6</v>
      </c>
      <c r="F17" s="19">
        <v>6.3</v>
      </c>
      <c r="G17" s="19">
        <v>8</v>
      </c>
      <c r="H17" s="9">
        <v>94.4</v>
      </c>
      <c r="K17" s="19">
        <v>8.4</v>
      </c>
      <c r="L17" s="19">
        <v>5.4</v>
      </c>
      <c r="M17" s="19">
        <v>10.1</v>
      </c>
      <c r="N17" s="19">
        <v>4.7</v>
      </c>
    </row>
    <row r="18" spans="1:14" ht="15.75">
      <c r="A18" s="24">
        <v>2</v>
      </c>
      <c r="B18" s="25" t="s">
        <v>7</v>
      </c>
      <c r="C18" s="15">
        <f>C19+C20+C21+C22+C24+C29+C30+C36</f>
        <v>1429</v>
      </c>
      <c r="D18" s="15">
        <f>D19+D20+D21+D22+D24+D29+D30+D36</f>
        <v>594.5</v>
      </c>
      <c r="E18" s="15">
        <f>E19+E20+E21+E22+E24+E29+E30+E36</f>
        <v>636.6</v>
      </c>
      <c r="F18" s="15">
        <f>SUM(F19:F46)-F24-F30-F36-F23</f>
        <v>99.1</v>
      </c>
      <c r="G18" s="15">
        <f>SUM(G19:G46)-G24-G30-G36-G23</f>
        <v>99</v>
      </c>
      <c r="H18" s="15">
        <f>H19+H20+H21+H22+H24+H29+H30+H36</f>
        <v>1429</v>
      </c>
      <c r="K18" s="15">
        <f>SUM(K19:K46)-K24-K30-K36-K23</f>
        <v>101</v>
      </c>
      <c r="L18" s="15">
        <f>SUM(L19:L46)-L24-L30-L36-L23</f>
        <v>137.4</v>
      </c>
      <c r="M18" s="15">
        <f>SUM(M19:M46)-M24-M30-M36-M23</f>
        <v>132.7</v>
      </c>
      <c r="N18" s="15">
        <f>SUM(N19:N46)-N24-N30-N36-N23</f>
        <v>166.5</v>
      </c>
    </row>
    <row r="19" spans="1:14" ht="15.75">
      <c r="A19" s="26" t="s">
        <v>53</v>
      </c>
      <c r="B19" s="27" t="s">
        <v>25</v>
      </c>
      <c r="C19" s="9">
        <v>1045.4</v>
      </c>
      <c r="D19" s="18">
        <f>'04 2024'!D19+'05 2024'!F19</f>
        <v>423.8</v>
      </c>
      <c r="E19" s="18">
        <f>'04 2024'!E19+'05 2024'!G19</f>
        <v>465.3</v>
      </c>
      <c r="F19" s="10">
        <v>63.3</v>
      </c>
      <c r="G19" s="10">
        <v>65</v>
      </c>
      <c r="H19" s="9">
        <v>1045.4</v>
      </c>
      <c r="K19" s="10">
        <v>74</v>
      </c>
      <c r="L19" s="10">
        <v>102.4</v>
      </c>
      <c r="M19" s="10">
        <v>97.2</v>
      </c>
      <c r="N19" s="10">
        <v>126.7</v>
      </c>
    </row>
    <row r="20" spans="1:14" ht="17.25" customHeight="1">
      <c r="A20" s="26" t="s">
        <v>49</v>
      </c>
      <c r="B20" s="27" t="s">
        <v>26</v>
      </c>
      <c r="C20" s="9">
        <v>230.1</v>
      </c>
      <c r="D20" s="18">
        <f>'04 2024'!D20+'05 2024'!F20</f>
        <v>97.5</v>
      </c>
      <c r="E20" s="18">
        <f>'04 2024'!E20+'05 2024'!G20</f>
        <v>106</v>
      </c>
      <c r="F20" s="10">
        <v>18.1</v>
      </c>
      <c r="G20" s="10">
        <v>17.9</v>
      </c>
      <c r="H20" s="9">
        <v>230.1</v>
      </c>
      <c r="K20" s="10">
        <v>16.3</v>
      </c>
      <c r="L20" s="10">
        <v>22.5</v>
      </c>
      <c r="M20" s="10">
        <v>21.4</v>
      </c>
      <c r="N20" s="10">
        <v>27.9</v>
      </c>
    </row>
    <row r="21" spans="1:14" ht="15.75">
      <c r="A21" s="26" t="s">
        <v>67</v>
      </c>
      <c r="B21" s="27" t="s">
        <v>27</v>
      </c>
      <c r="C21" s="9">
        <v>13.3</v>
      </c>
      <c r="D21" s="18">
        <f>'04 2024'!D21+'05 2024'!F21</f>
        <v>4.7</v>
      </c>
      <c r="E21" s="18">
        <f>'04 2024'!E21+'05 2024'!G21</f>
        <v>2.3</v>
      </c>
      <c r="F21" s="10">
        <v>0.8</v>
      </c>
      <c r="G21" s="10">
        <v>0</v>
      </c>
      <c r="H21" s="9">
        <v>13.3</v>
      </c>
      <c r="K21" s="10">
        <v>0</v>
      </c>
      <c r="L21" s="10">
        <v>0.8</v>
      </c>
      <c r="M21" s="10">
        <v>0</v>
      </c>
      <c r="N21" s="10">
        <v>1.5</v>
      </c>
    </row>
    <row r="22" spans="1:14" ht="16.5" customHeight="1">
      <c r="A22" s="29" t="s">
        <v>54</v>
      </c>
      <c r="B22" s="30" t="s">
        <v>28</v>
      </c>
      <c r="C22" s="9">
        <v>17.4</v>
      </c>
      <c r="D22" s="18">
        <f>'04 2024'!D22+'05 2024'!F22</f>
        <v>7.3</v>
      </c>
      <c r="E22" s="18">
        <f>'04 2024'!E22+'05 2024'!G22</f>
        <v>7</v>
      </c>
      <c r="F22" s="10">
        <v>1.5</v>
      </c>
      <c r="G22" s="10">
        <v>1.3</v>
      </c>
      <c r="H22" s="9">
        <v>17.4</v>
      </c>
      <c r="K22" s="10">
        <v>1.5</v>
      </c>
      <c r="L22" s="10">
        <v>1.4</v>
      </c>
      <c r="M22" s="10">
        <v>1.5</v>
      </c>
      <c r="N22" s="10">
        <v>1.3</v>
      </c>
    </row>
    <row r="23" spans="1:14" ht="31.5" hidden="1">
      <c r="A23" s="26"/>
      <c r="B23" s="27" t="s">
        <v>29</v>
      </c>
      <c r="C23" s="9"/>
      <c r="D23" s="10"/>
      <c r="E23" s="18">
        <f>'03 2024'!E23+'04 2024'!G23</f>
        <v>0</v>
      </c>
      <c r="F23" s="10"/>
      <c r="G23" s="10"/>
      <c r="H23" s="9"/>
      <c r="K23" s="10"/>
      <c r="L23" s="10"/>
      <c r="M23" s="10"/>
      <c r="N23" s="10"/>
    </row>
    <row r="24" spans="1:14" ht="15.75">
      <c r="A24" s="32" t="s">
        <v>55</v>
      </c>
      <c r="B24" s="33" t="s">
        <v>30</v>
      </c>
      <c r="C24" s="13">
        <f aca="true" t="shared" si="1" ref="C24:H24">C25+C26+C27+C28</f>
        <v>56.7</v>
      </c>
      <c r="D24" s="13">
        <f t="shared" si="1"/>
        <v>24.7</v>
      </c>
      <c r="E24" s="13">
        <f t="shared" si="1"/>
        <v>22.8</v>
      </c>
      <c r="F24" s="13">
        <f t="shared" si="1"/>
        <v>4.1</v>
      </c>
      <c r="G24" s="13">
        <f t="shared" si="1"/>
        <v>3.7</v>
      </c>
      <c r="H24" s="13">
        <f t="shared" si="1"/>
        <v>56.7</v>
      </c>
      <c r="K24" s="13">
        <f>K25+K26+K27+K28</f>
        <v>5.3</v>
      </c>
      <c r="L24" s="13">
        <f>L25+L26+L27+L28</f>
        <v>5</v>
      </c>
      <c r="M24" s="13">
        <f>M25+M26+M27+M28</f>
        <v>5.1</v>
      </c>
      <c r="N24" s="13">
        <f>N25+N26+N27+N28</f>
        <v>3.7</v>
      </c>
    </row>
    <row r="25" spans="1:14" ht="15.75">
      <c r="A25" s="26"/>
      <c r="B25" s="27" t="s">
        <v>31</v>
      </c>
      <c r="C25" s="9">
        <v>13.5</v>
      </c>
      <c r="D25" s="18">
        <f>'04 2024'!D25+'05 2024'!F25</f>
        <v>5.5</v>
      </c>
      <c r="E25" s="18">
        <f>'04 2024'!E25+'05 2024'!G25</f>
        <v>4.4</v>
      </c>
      <c r="F25" s="10">
        <v>1.2</v>
      </c>
      <c r="G25" s="10">
        <v>0.9</v>
      </c>
      <c r="H25" s="9">
        <v>13.5</v>
      </c>
      <c r="K25" s="10">
        <v>0.9</v>
      </c>
      <c r="L25" s="10">
        <v>0.8</v>
      </c>
      <c r="M25" s="10">
        <v>0.9</v>
      </c>
      <c r="N25" s="10">
        <v>0.9</v>
      </c>
    </row>
    <row r="26" spans="1:14" ht="15.75">
      <c r="A26" s="26"/>
      <c r="B26" s="27" t="s">
        <v>62</v>
      </c>
      <c r="C26" s="9">
        <v>4.7</v>
      </c>
      <c r="D26" s="18">
        <f>'04 2024'!D26+'05 2024'!F26</f>
        <v>1.9</v>
      </c>
      <c r="E26" s="18">
        <f>'04 2024'!E26+'05 2024'!G26</f>
        <v>1.5</v>
      </c>
      <c r="F26" s="10">
        <v>0.4</v>
      </c>
      <c r="G26" s="10">
        <v>0.3</v>
      </c>
      <c r="H26" s="9">
        <v>4.7</v>
      </c>
      <c r="K26" s="10">
        <v>0.3</v>
      </c>
      <c r="L26" s="10">
        <v>0.3</v>
      </c>
      <c r="M26" s="10">
        <v>0.3</v>
      </c>
      <c r="N26" s="10">
        <v>0.3</v>
      </c>
    </row>
    <row r="27" spans="1:14" ht="47.25">
      <c r="A27" s="26"/>
      <c r="B27" s="27" t="s">
        <v>63</v>
      </c>
      <c r="C27" s="9">
        <v>10.3</v>
      </c>
      <c r="D27" s="18">
        <f>'04 2024'!D27+'05 2024'!F27</f>
        <v>5.6</v>
      </c>
      <c r="E27" s="18">
        <f>'04 2024'!E27+'05 2024'!G27</f>
        <v>5.4</v>
      </c>
      <c r="F27" s="10">
        <v>0.2</v>
      </c>
      <c r="G27" s="10">
        <v>0.2</v>
      </c>
      <c r="H27" s="9">
        <v>10.3</v>
      </c>
      <c r="K27" s="10">
        <v>1.8</v>
      </c>
      <c r="L27" s="10">
        <v>1.6</v>
      </c>
      <c r="M27" s="10">
        <v>1.6</v>
      </c>
      <c r="N27" s="10">
        <v>0.2</v>
      </c>
    </row>
    <row r="28" spans="1:14" ht="15" customHeight="1">
      <c r="A28" s="26"/>
      <c r="B28" s="27" t="s">
        <v>32</v>
      </c>
      <c r="C28" s="9">
        <v>28.2</v>
      </c>
      <c r="D28" s="18">
        <f>'04 2024'!D28+'05 2024'!F28</f>
        <v>11.7</v>
      </c>
      <c r="E28" s="18">
        <f>'04 2024'!E28+'05 2024'!G28</f>
        <v>11.5</v>
      </c>
      <c r="F28" s="10">
        <v>2.3</v>
      </c>
      <c r="G28" s="10">
        <v>2.3</v>
      </c>
      <c r="H28" s="9">
        <v>28.2</v>
      </c>
      <c r="K28" s="10">
        <v>2.3</v>
      </c>
      <c r="L28" s="10">
        <v>2.3</v>
      </c>
      <c r="M28" s="10">
        <v>2.3</v>
      </c>
      <c r="N28" s="10">
        <v>2.3</v>
      </c>
    </row>
    <row r="29" spans="1:14" ht="15.75">
      <c r="A29" s="32" t="s">
        <v>56</v>
      </c>
      <c r="B29" s="33" t="s">
        <v>65</v>
      </c>
      <c r="C29" s="13">
        <v>7.4</v>
      </c>
      <c r="D29" s="57">
        <f>'04 2024'!D29+'05 2024'!F29</f>
        <v>3.1</v>
      </c>
      <c r="E29" s="57">
        <f>'04 2024'!E29+'05 2024'!G29</f>
        <v>3.3</v>
      </c>
      <c r="F29" s="13">
        <v>0.7</v>
      </c>
      <c r="G29" s="13">
        <v>0.7</v>
      </c>
      <c r="H29" s="13">
        <v>7.4</v>
      </c>
      <c r="K29" s="13">
        <v>0.5</v>
      </c>
      <c r="L29" s="13">
        <v>0.6</v>
      </c>
      <c r="M29" s="13">
        <v>0.8</v>
      </c>
      <c r="N29" s="13">
        <v>0.7</v>
      </c>
    </row>
    <row r="30" spans="1:14" ht="15.75">
      <c r="A30" s="32" t="s">
        <v>57</v>
      </c>
      <c r="B30" s="33" t="s">
        <v>8</v>
      </c>
      <c r="C30" s="13">
        <f aca="true" t="shared" si="2" ref="C30:H30">C31+C32+C33+C34+C35</f>
        <v>23.7</v>
      </c>
      <c r="D30" s="13">
        <f t="shared" si="2"/>
        <v>10.9</v>
      </c>
      <c r="E30" s="13">
        <f>E31+E32+E33+E34+E35</f>
        <v>10</v>
      </c>
      <c r="F30" s="13">
        <f t="shared" si="2"/>
        <v>1.3</v>
      </c>
      <c r="G30" s="13">
        <f t="shared" si="2"/>
        <v>1.3</v>
      </c>
      <c r="H30" s="13">
        <f t="shared" si="2"/>
        <v>23.7</v>
      </c>
      <c r="K30" s="13">
        <f>K31+K32+K33+K34+K35</f>
        <v>1.4</v>
      </c>
      <c r="L30" s="13">
        <f>L31+L32+L33+L34+L35</f>
        <v>1.8</v>
      </c>
      <c r="M30" s="13">
        <f>M31+M32+M33+M34+M35</f>
        <v>3.3</v>
      </c>
      <c r="N30" s="13">
        <f>N31+N32+N33+N34+N35</f>
        <v>2.2</v>
      </c>
    </row>
    <row r="31" spans="1:14" ht="17.25" customHeight="1">
      <c r="A31" s="26"/>
      <c r="B31" s="31" t="s">
        <v>59</v>
      </c>
      <c r="C31" s="9">
        <v>0</v>
      </c>
      <c r="D31" s="18">
        <f>'04 2024'!D31+'05 2024'!F31</f>
        <v>0</v>
      </c>
      <c r="E31" s="18">
        <f>'04 2024'!E31+'05 2024'!G31</f>
        <v>0</v>
      </c>
      <c r="F31" s="10">
        <v>0</v>
      </c>
      <c r="G31" s="10">
        <v>0</v>
      </c>
      <c r="H31" s="9">
        <v>0</v>
      </c>
      <c r="K31" s="10">
        <v>0</v>
      </c>
      <c r="L31" s="10">
        <v>0</v>
      </c>
      <c r="M31" s="10">
        <v>0</v>
      </c>
      <c r="N31" s="10">
        <v>0</v>
      </c>
    </row>
    <row r="32" spans="1:14" ht="17.25" customHeight="1">
      <c r="A32" s="26"/>
      <c r="B32" s="31" t="s">
        <v>16</v>
      </c>
      <c r="C32" s="9">
        <v>9</v>
      </c>
      <c r="D32" s="18">
        <f>'04 2024'!D32+'05 2024'!F32</f>
        <v>3.7</v>
      </c>
      <c r="E32" s="18">
        <f>'04 2024'!E32+'05 2024'!G32</f>
        <v>3.8</v>
      </c>
      <c r="F32" s="10">
        <v>0.7</v>
      </c>
      <c r="G32" s="10">
        <v>0.7</v>
      </c>
      <c r="H32" s="9">
        <v>9</v>
      </c>
      <c r="K32" s="10">
        <v>0.7</v>
      </c>
      <c r="L32" s="10">
        <v>0.8</v>
      </c>
      <c r="M32" s="10">
        <v>0.8</v>
      </c>
      <c r="N32" s="10">
        <v>0.8</v>
      </c>
    </row>
    <row r="33" spans="1:14" ht="33.75" customHeight="1">
      <c r="A33" s="26"/>
      <c r="B33" s="31" t="s">
        <v>17</v>
      </c>
      <c r="C33" s="9">
        <v>4.2</v>
      </c>
      <c r="D33" s="18">
        <f>'04 2024'!D33+'05 2024'!F33</f>
        <v>1.4</v>
      </c>
      <c r="E33" s="18">
        <f>'04 2024'!E33+'05 2024'!G33</f>
        <v>1</v>
      </c>
      <c r="F33" s="10">
        <v>0</v>
      </c>
      <c r="G33" s="10">
        <v>0</v>
      </c>
      <c r="H33" s="9">
        <v>4.2</v>
      </c>
      <c r="K33" s="10">
        <v>0</v>
      </c>
      <c r="L33" s="10">
        <v>0.3</v>
      </c>
      <c r="M33" s="10">
        <v>0</v>
      </c>
      <c r="N33" s="10">
        <v>0.7</v>
      </c>
    </row>
    <row r="34" spans="1:14" ht="16.5" customHeight="1">
      <c r="A34" s="26"/>
      <c r="B34" s="31" t="s">
        <v>60</v>
      </c>
      <c r="C34" s="9">
        <v>2.5</v>
      </c>
      <c r="D34" s="18">
        <f>'04 2024'!D34+'05 2024'!F34</f>
        <v>2.5</v>
      </c>
      <c r="E34" s="18">
        <f>'04 2024'!E34+'05 2024'!G34</f>
        <v>1.9</v>
      </c>
      <c r="F34" s="10">
        <v>0</v>
      </c>
      <c r="G34" s="10">
        <v>0</v>
      </c>
      <c r="H34" s="9">
        <v>2.5</v>
      </c>
      <c r="K34" s="10">
        <v>0</v>
      </c>
      <c r="L34" s="10">
        <v>0</v>
      </c>
      <c r="M34" s="10">
        <v>1.9</v>
      </c>
      <c r="N34" s="10">
        <v>0</v>
      </c>
    </row>
    <row r="35" spans="1:14" ht="15.75">
      <c r="A35" s="26"/>
      <c r="B35" s="31" t="s">
        <v>18</v>
      </c>
      <c r="C35" s="9">
        <v>8</v>
      </c>
      <c r="D35" s="18">
        <f>'04 2024'!D35+'05 2024'!F35</f>
        <v>3.3</v>
      </c>
      <c r="E35" s="18">
        <f>'04 2024'!E35+'05 2024'!G35</f>
        <v>3.3</v>
      </c>
      <c r="F35" s="10">
        <v>0.6</v>
      </c>
      <c r="G35" s="10">
        <v>0.6</v>
      </c>
      <c r="H35" s="9">
        <v>8</v>
      </c>
      <c r="K35" s="10">
        <v>0.7</v>
      </c>
      <c r="L35" s="10">
        <v>0.7</v>
      </c>
      <c r="M35" s="10">
        <v>0.6</v>
      </c>
      <c r="N35" s="10">
        <v>0.7</v>
      </c>
    </row>
    <row r="36" spans="1:14" ht="30.75" customHeight="1">
      <c r="A36" s="32" t="s">
        <v>58</v>
      </c>
      <c r="B36" s="33" t="s">
        <v>9</v>
      </c>
      <c r="C36" s="13">
        <f>C37+C38+C39+C40+C41+C42+C43+C44+C45+C46</f>
        <v>35</v>
      </c>
      <c r="D36" s="13">
        <f>D37+D38+D39+D40+D41+D42+D43+D44+D45+D46</f>
        <v>22.5</v>
      </c>
      <c r="E36" s="13">
        <f>SUM(E37:E46)</f>
        <v>19.9</v>
      </c>
      <c r="F36" s="13">
        <f>F37+F38+F39+F40+F41+F42+F43+F44+F45+F46</f>
        <v>9.3</v>
      </c>
      <c r="G36" s="13">
        <f>SUM(G37:G46)</f>
        <v>9.1</v>
      </c>
      <c r="H36" s="13">
        <f>H37+H38+H39+H40+H41+H42+H43+H44+H45+H46</f>
        <v>35</v>
      </c>
      <c r="K36" s="13">
        <f>SUM(K37:K46)</f>
        <v>2</v>
      </c>
      <c r="L36" s="13">
        <f>SUM(L37:L46)</f>
        <v>2.9</v>
      </c>
      <c r="M36" s="13">
        <f>SUM(M37:M46)</f>
        <v>3.4</v>
      </c>
      <c r="N36" s="13">
        <f>SUM(N37:N46)</f>
        <v>2.5</v>
      </c>
    </row>
    <row r="37" spans="1:14" ht="15.75">
      <c r="A37" s="26"/>
      <c r="B37" s="27" t="s">
        <v>10</v>
      </c>
      <c r="C37" s="9">
        <v>9.2</v>
      </c>
      <c r="D37" s="18">
        <f>'04 2024'!D37+'05 2024'!F37</f>
        <v>3.6</v>
      </c>
      <c r="E37" s="18">
        <f>'04 2024'!E37+'05 2024'!G37</f>
        <v>3.8</v>
      </c>
      <c r="F37" s="10">
        <v>0.8</v>
      </c>
      <c r="G37" s="10">
        <v>0.8</v>
      </c>
      <c r="H37" s="9">
        <v>9.2</v>
      </c>
      <c r="K37" s="10">
        <v>0.5</v>
      </c>
      <c r="L37" s="10">
        <v>0.7</v>
      </c>
      <c r="M37" s="10">
        <v>0.8</v>
      </c>
      <c r="N37" s="10">
        <v>1</v>
      </c>
    </row>
    <row r="38" spans="1:14" ht="18" customHeight="1">
      <c r="A38" s="26"/>
      <c r="B38" s="31" t="s">
        <v>33</v>
      </c>
      <c r="C38" s="9">
        <v>2.2</v>
      </c>
      <c r="D38" s="18">
        <f>'04 2024'!D38+'05 2024'!F38</f>
        <v>2.2</v>
      </c>
      <c r="E38" s="18">
        <f>'04 2024'!E38+'05 2024'!G38</f>
        <v>0</v>
      </c>
      <c r="F38" s="10">
        <v>0</v>
      </c>
      <c r="G38" s="10">
        <v>0</v>
      </c>
      <c r="H38" s="9">
        <v>2.2</v>
      </c>
      <c r="K38" s="10">
        <v>0</v>
      </c>
      <c r="L38" s="10">
        <v>0</v>
      </c>
      <c r="M38" s="10">
        <v>0</v>
      </c>
      <c r="N38" s="10">
        <v>0</v>
      </c>
    </row>
    <row r="39" spans="1:14" ht="15.75">
      <c r="A39" s="26"/>
      <c r="B39" s="27" t="s">
        <v>34</v>
      </c>
      <c r="C39" s="9">
        <v>0.4</v>
      </c>
      <c r="D39" s="18">
        <f>'04 2024'!D39+'05 2024'!F39</f>
        <v>0.2</v>
      </c>
      <c r="E39" s="18">
        <f>'04 2024'!E39+'05 2024'!G39</f>
        <v>0</v>
      </c>
      <c r="F39" s="10">
        <v>0</v>
      </c>
      <c r="G39" s="10">
        <v>0</v>
      </c>
      <c r="H39" s="9">
        <v>0.4</v>
      </c>
      <c r="K39" s="10">
        <v>0</v>
      </c>
      <c r="L39" s="10">
        <v>0</v>
      </c>
      <c r="M39" s="10">
        <v>0</v>
      </c>
      <c r="N39" s="10">
        <v>0</v>
      </c>
    </row>
    <row r="40" spans="1:14" ht="30" customHeight="1">
      <c r="A40" s="26"/>
      <c r="B40" s="27" t="s">
        <v>35</v>
      </c>
      <c r="C40" s="9">
        <v>2.1</v>
      </c>
      <c r="D40" s="18">
        <f>'04 2024'!D40+'05 2024'!F40</f>
        <v>1.4</v>
      </c>
      <c r="E40" s="18">
        <f>'04 2024'!E40+'05 2024'!G40</f>
        <v>1.7</v>
      </c>
      <c r="F40" s="10">
        <v>0</v>
      </c>
      <c r="G40" s="10">
        <v>0</v>
      </c>
      <c r="H40" s="9">
        <v>2.1</v>
      </c>
      <c r="K40" s="10">
        <v>0</v>
      </c>
      <c r="L40" s="10">
        <v>0.7</v>
      </c>
      <c r="M40" s="10">
        <v>1</v>
      </c>
      <c r="N40" s="10">
        <v>0</v>
      </c>
    </row>
    <row r="41" spans="1:14" ht="18.75" customHeight="1">
      <c r="A41" s="26"/>
      <c r="B41" s="27" t="s">
        <v>36</v>
      </c>
      <c r="C41" s="9">
        <v>0.5</v>
      </c>
      <c r="D41" s="18">
        <f>'04 2024'!D41+'05 2024'!F41</f>
        <v>0</v>
      </c>
      <c r="E41" s="18">
        <f>'04 2024'!E41+'05 2024'!G41</f>
        <v>0</v>
      </c>
      <c r="F41" s="10">
        <v>0</v>
      </c>
      <c r="G41" s="10">
        <v>0</v>
      </c>
      <c r="H41" s="9">
        <v>0.5</v>
      </c>
      <c r="K41" s="10">
        <v>0</v>
      </c>
      <c r="L41" s="10">
        <v>0</v>
      </c>
      <c r="M41" s="10">
        <v>0</v>
      </c>
      <c r="N41" s="10">
        <v>0</v>
      </c>
    </row>
    <row r="42" spans="1:14" ht="15.75" hidden="1">
      <c r="A42" s="26"/>
      <c r="B42" s="27" t="s">
        <v>37</v>
      </c>
      <c r="C42" s="9"/>
      <c r="D42" s="18">
        <f>'04 2024'!D42+'05 2024'!F42</f>
        <v>0</v>
      </c>
      <c r="E42" s="18">
        <f>'04 2024'!E42+'05 2024'!G42</f>
        <v>0</v>
      </c>
      <c r="F42" s="10"/>
      <c r="G42" s="10"/>
      <c r="H42" s="9"/>
      <c r="K42" s="10"/>
      <c r="L42" s="10"/>
      <c r="M42" s="10"/>
      <c r="N42" s="10"/>
    </row>
    <row r="43" spans="1:14" ht="31.5">
      <c r="A43" s="26"/>
      <c r="B43" s="27" t="s">
        <v>20</v>
      </c>
      <c r="C43" s="9">
        <v>0</v>
      </c>
      <c r="D43" s="18">
        <f>'04 2024'!D43+'05 2024'!F43</f>
        <v>7</v>
      </c>
      <c r="E43" s="18">
        <f>'04 2024'!E43+'05 2024'!G43</f>
        <v>6.8</v>
      </c>
      <c r="F43" s="10">
        <v>7</v>
      </c>
      <c r="G43" s="10">
        <v>6.8</v>
      </c>
      <c r="H43" s="9">
        <v>0</v>
      </c>
      <c r="K43" s="10">
        <v>0</v>
      </c>
      <c r="L43" s="10">
        <v>0</v>
      </c>
      <c r="M43" s="10">
        <v>0</v>
      </c>
      <c r="N43" s="10">
        <v>0</v>
      </c>
    </row>
    <row r="44" spans="1:14" ht="17.25" customHeight="1">
      <c r="A44" s="26"/>
      <c r="B44" s="27" t="s">
        <v>21</v>
      </c>
      <c r="C44" s="9">
        <v>0.3</v>
      </c>
      <c r="D44" s="18">
        <f>'04 2024'!D44+'05 2024'!F44</f>
        <v>0</v>
      </c>
      <c r="E44" s="18">
        <f>'04 2024'!E44+'05 2024'!G44</f>
        <v>0</v>
      </c>
      <c r="F44" s="10">
        <v>0</v>
      </c>
      <c r="G44" s="10">
        <v>0</v>
      </c>
      <c r="H44" s="9">
        <v>0.3</v>
      </c>
      <c r="K44" s="10">
        <v>0</v>
      </c>
      <c r="L44" s="10">
        <v>0</v>
      </c>
      <c r="M44" s="10">
        <v>0</v>
      </c>
      <c r="N44" s="10">
        <v>0</v>
      </c>
    </row>
    <row r="45" spans="1:14" ht="18" customHeight="1">
      <c r="A45" s="26"/>
      <c r="B45" s="27" t="s">
        <v>38</v>
      </c>
      <c r="C45" s="9">
        <v>18.3</v>
      </c>
      <c r="D45" s="18">
        <f>'04 2024'!D45+'05 2024'!F45</f>
        <v>7.6</v>
      </c>
      <c r="E45" s="18">
        <f>'04 2024'!E45+'05 2024'!G45</f>
        <v>7.6</v>
      </c>
      <c r="F45" s="10">
        <v>1.5</v>
      </c>
      <c r="G45" s="10">
        <v>1.5</v>
      </c>
      <c r="H45" s="9">
        <v>18.3</v>
      </c>
      <c r="K45" s="10">
        <v>1.5</v>
      </c>
      <c r="L45" s="10">
        <v>1.5</v>
      </c>
      <c r="M45" s="10">
        <v>1.6</v>
      </c>
      <c r="N45" s="10">
        <v>1.5</v>
      </c>
    </row>
    <row r="46" spans="1:14" ht="15.75">
      <c r="A46" s="26"/>
      <c r="B46" s="27" t="s">
        <v>22</v>
      </c>
      <c r="C46" s="9">
        <v>2</v>
      </c>
      <c r="D46" s="18">
        <f>'04 2024'!D46+'05 2024'!F46</f>
        <v>0.5</v>
      </c>
      <c r="E46" s="18">
        <f>'04 2024'!E46+'05 2024'!G46</f>
        <v>0</v>
      </c>
      <c r="F46" s="10">
        <v>0</v>
      </c>
      <c r="G46" s="10">
        <v>0</v>
      </c>
      <c r="H46" s="9">
        <v>2</v>
      </c>
      <c r="K46" s="10">
        <v>0</v>
      </c>
      <c r="L46" s="10">
        <v>0</v>
      </c>
      <c r="M46" s="10">
        <v>0</v>
      </c>
      <c r="N46" s="10">
        <v>0</v>
      </c>
    </row>
    <row r="47" spans="1:14" ht="35.25" customHeight="1">
      <c r="A47" s="32">
        <v>3</v>
      </c>
      <c r="B47" s="25" t="s">
        <v>64</v>
      </c>
      <c r="C47" s="13">
        <f aca="true" t="shared" si="3" ref="C47:H47">C13-C18</f>
        <v>40.5</v>
      </c>
      <c r="D47" s="13">
        <f t="shared" si="3"/>
        <v>-1</v>
      </c>
      <c r="E47" s="13">
        <f t="shared" si="3"/>
        <v>40.7</v>
      </c>
      <c r="F47" s="13">
        <f t="shared" si="3"/>
        <v>44.9</v>
      </c>
      <c r="G47" s="13">
        <f t="shared" si="3"/>
        <v>54.8</v>
      </c>
      <c r="H47" s="13">
        <f t="shared" si="3"/>
        <v>40.5</v>
      </c>
      <c r="K47" s="13">
        <f>K13-K18</f>
        <v>6.4</v>
      </c>
      <c r="L47" s="13">
        <f>L13-L18</f>
        <v>-13.7</v>
      </c>
      <c r="M47" s="13">
        <f>M13-M18</f>
        <v>0.8</v>
      </c>
      <c r="N47" s="13">
        <f>N13-N18</f>
        <v>-7.6</v>
      </c>
    </row>
    <row r="48" spans="1:14" ht="18" customHeight="1">
      <c r="A48" s="26">
        <v>4</v>
      </c>
      <c r="B48" s="27" t="s">
        <v>11</v>
      </c>
      <c r="C48" s="9">
        <v>0</v>
      </c>
      <c r="D48" s="11">
        <v>0</v>
      </c>
      <c r="E48" s="16">
        <v>0</v>
      </c>
      <c r="F48" s="11">
        <v>0</v>
      </c>
      <c r="G48" s="16">
        <v>0</v>
      </c>
      <c r="H48" s="9">
        <v>0</v>
      </c>
      <c r="K48" s="16">
        <v>0</v>
      </c>
      <c r="L48" s="16">
        <v>0</v>
      </c>
      <c r="M48" s="16">
        <v>0</v>
      </c>
      <c r="N48" s="16">
        <v>0</v>
      </c>
    </row>
    <row r="49" spans="1:14" ht="31.5" customHeight="1">
      <c r="A49" s="26">
        <v>5</v>
      </c>
      <c r="B49" s="34" t="s">
        <v>39</v>
      </c>
      <c r="C49" s="17">
        <f aca="true" t="shared" si="4" ref="C49:H49">C48+C47</f>
        <v>40.5</v>
      </c>
      <c r="D49" s="17">
        <f t="shared" si="4"/>
        <v>-1</v>
      </c>
      <c r="E49" s="17">
        <f t="shared" si="4"/>
        <v>40.7</v>
      </c>
      <c r="F49" s="17">
        <f t="shared" si="4"/>
        <v>44.9</v>
      </c>
      <c r="G49" s="17">
        <f t="shared" si="4"/>
        <v>54.8</v>
      </c>
      <c r="H49" s="17">
        <f t="shared" si="4"/>
        <v>40.5</v>
      </c>
      <c r="K49" s="17">
        <f>K48+K47</f>
        <v>6.4</v>
      </c>
      <c r="L49" s="17">
        <f>L48+L47</f>
        <v>-13.7</v>
      </c>
      <c r="M49" s="17">
        <f>M48+M47</f>
        <v>0.8</v>
      </c>
      <c r="N49" s="17">
        <f>N48+N47</f>
        <v>-7.6</v>
      </c>
    </row>
    <row r="50" spans="1:14" ht="15.75">
      <c r="A50" s="26">
        <v>6</v>
      </c>
      <c r="B50" s="35" t="s">
        <v>12</v>
      </c>
      <c r="C50" s="9">
        <v>21.8</v>
      </c>
      <c r="D50" s="16">
        <v>21.8</v>
      </c>
      <c r="E50" s="16">
        <v>21.8</v>
      </c>
      <c r="F50" s="16">
        <v>0</v>
      </c>
      <c r="G50" s="16">
        <v>0</v>
      </c>
      <c r="H50" s="9">
        <v>21.8</v>
      </c>
      <c r="K50" s="16">
        <v>0</v>
      </c>
      <c r="L50" s="16">
        <v>21.8</v>
      </c>
      <c r="M50" s="16">
        <v>0</v>
      </c>
      <c r="N50" s="16">
        <v>0</v>
      </c>
    </row>
    <row r="51" spans="1:14" ht="15.75">
      <c r="A51" s="36">
        <v>7</v>
      </c>
      <c r="B51" s="35" t="s">
        <v>40</v>
      </c>
      <c r="C51" s="9">
        <v>0</v>
      </c>
      <c r="D51" s="9">
        <v>0</v>
      </c>
      <c r="E51" s="14">
        <v>0</v>
      </c>
      <c r="F51" s="9">
        <v>0</v>
      </c>
      <c r="G51" s="14">
        <v>0</v>
      </c>
      <c r="H51" s="9">
        <v>0</v>
      </c>
      <c r="K51" s="14">
        <v>0</v>
      </c>
      <c r="L51" s="14">
        <v>0</v>
      </c>
      <c r="M51" s="14">
        <v>0</v>
      </c>
      <c r="N51" s="14">
        <v>0</v>
      </c>
    </row>
    <row r="52" spans="1:14" ht="15.75">
      <c r="A52" s="37" t="s">
        <v>41</v>
      </c>
      <c r="B52" s="38" t="s">
        <v>19</v>
      </c>
      <c r="C52" s="12">
        <v>0</v>
      </c>
      <c r="D52" s="11">
        <v>0</v>
      </c>
      <c r="E52" s="16">
        <v>0</v>
      </c>
      <c r="F52" s="11">
        <v>0</v>
      </c>
      <c r="G52" s="16">
        <v>0</v>
      </c>
      <c r="H52" s="12">
        <v>0</v>
      </c>
      <c r="K52" s="16">
        <v>0</v>
      </c>
      <c r="L52" s="16">
        <v>0</v>
      </c>
      <c r="M52" s="16">
        <v>0</v>
      </c>
      <c r="N52" s="16">
        <v>0</v>
      </c>
    </row>
    <row r="53" spans="1:14" ht="15.75">
      <c r="A53" s="37" t="s">
        <v>41</v>
      </c>
      <c r="B53" s="31" t="s">
        <v>68</v>
      </c>
      <c r="C53" s="12">
        <v>0</v>
      </c>
      <c r="D53" s="11">
        <v>0</v>
      </c>
      <c r="E53" s="16">
        <v>0</v>
      </c>
      <c r="F53" s="11">
        <v>0</v>
      </c>
      <c r="G53" s="16">
        <v>0</v>
      </c>
      <c r="H53" s="12">
        <v>0</v>
      </c>
      <c r="K53" s="16">
        <v>0</v>
      </c>
      <c r="L53" s="16">
        <v>0</v>
      </c>
      <c r="M53" s="16">
        <v>0</v>
      </c>
      <c r="N53" s="16">
        <v>0</v>
      </c>
    </row>
    <row r="54" spans="1:8" ht="15.75">
      <c r="A54" s="46"/>
      <c r="B54" s="39"/>
      <c r="C54" s="1"/>
      <c r="D54" s="2"/>
      <c r="E54" s="3"/>
      <c r="F54" s="7"/>
      <c r="G54" s="8"/>
      <c r="H54" s="4"/>
    </row>
    <row r="55" spans="1:8" ht="15.75">
      <c r="A55" s="46"/>
      <c r="B55" s="39"/>
      <c r="C55" s="1"/>
      <c r="D55" s="2"/>
      <c r="E55" s="3"/>
      <c r="F55" s="7"/>
      <c r="G55" s="8"/>
      <c r="H55" s="4"/>
    </row>
    <row r="56" spans="1:8" ht="15.75">
      <c r="A56" s="47"/>
      <c r="B56" s="47"/>
      <c r="C56" s="48"/>
      <c r="D56" s="23"/>
      <c r="E56" s="5"/>
      <c r="F56" s="6"/>
      <c r="G56" s="49"/>
      <c r="H56" s="50"/>
    </row>
    <row r="57" spans="1:8" ht="15.75">
      <c r="A57" s="51" t="s">
        <v>13</v>
      </c>
      <c r="B57" s="51" t="s">
        <v>88</v>
      </c>
      <c r="C57" s="52" t="s">
        <v>70</v>
      </c>
      <c r="D57" s="23"/>
      <c r="E57" s="5"/>
      <c r="F57" s="6"/>
      <c r="G57" s="49" t="s">
        <v>44</v>
      </c>
      <c r="H57" s="50"/>
    </row>
    <row r="58" spans="1:8" ht="15">
      <c r="A58" s="67" t="s">
        <v>89</v>
      </c>
      <c r="B58" s="67"/>
      <c r="C58" s="67"/>
      <c r="D58" s="67"/>
      <c r="E58" s="67"/>
      <c r="F58" s="67"/>
      <c r="G58" s="67"/>
      <c r="H58" s="67"/>
    </row>
    <row r="59" spans="1:8" ht="15">
      <c r="A59" s="67"/>
      <c r="B59" s="67"/>
      <c r="C59" s="67"/>
      <c r="D59" s="67"/>
      <c r="E59" s="67"/>
      <c r="F59" s="67"/>
      <c r="G59" s="67"/>
      <c r="H59" s="67"/>
    </row>
  </sheetData>
  <sheetProtection/>
  <mergeCells count="10">
    <mergeCell ref="A58:H59"/>
    <mergeCell ref="A6:H6"/>
    <mergeCell ref="A7:H8"/>
    <mergeCell ref="G9:H9"/>
    <mergeCell ref="A10:A12"/>
    <mergeCell ref="B10:B12"/>
    <mergeCell ref="C10:C12"/>
    <mergeCell ref="D10:E11"/>
    <mergeCell ref="F10:G11"/>
    <mergeCell ref="H10:H12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Buchgalter</cp:lastModifiedBy>
  <cp:lastPrinted>2024-05-23T06:29:08Z</cp:lastPrinted>
  <dcterms:created xsi:type="dcterms:W3CDTF">2010-03-22T12:27:20Z</dcterms:created>
  <dcterms:modified xsi:type="dcterms:W3CDTF">2024-05-29T06:41:32Z</dcterms:modified>
  <cp:category/>
  <cp:version/>
  <cp:contentType/>
  <cp:contentStatus/>
</cp:coreProperties>
</file>