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35" activeTab="0"/>
  </bookViews>
  <sheets>
    <sheet name="01.08" sheetId="1" r:id="rId1"/>
  </sheets>
  <definedNames/>
  <calcPr fullCalcOnLoad="1"/>
</workbook>
</file>

<file path=xl/sharedStrings.xml><?xml version="1.0" encoding="utf-8"?>
<sst xmlns="http://schemas.openxmlformats.org/spreadsheetml/2006/main" count="299" uniqueCount="135">
  <si>
    <t>№</t>
  </si>
  <si>
    <t>Адреса будинку</t>
  </si>
  <si>
    <t>Кільк.</t>
  </si>
  <si>
    <t>п/п</t>
  </si>
  <si>
    <t>буд.</t>
  </si>
  <si>
    <t>поверхів</t>
  </si>
  <si>
    <t>підїздів</t>
  </si>
  <si>
    <t>Всього по двору 1</t>
  </si>
  <si>
    <t>Вул. Дружби Народів</t>
  </si>
  <si>
    <t>Всього по двору 2</t>
  </si>
  <si>
    <t>5/7</t>
  </si>
  <si>
    <t>Всього по двору 3</t>
  </si>
  <si>
    <t>Всього по двору 4</t>
  </si>
  <si>
    <t xml:space="preserve">Вул.Миру </t>
  </si>
  <si>
    <t>Всього по двору 5</t>
  </si>
  <si>
    <t>Всього по двору 6</t>
  </si>
  <si>
    <t>Всього по двору 7</t>
  </si>
  <si>
    <t xml:space="preserve">Пр. Соборності </t>
  </si>
  <si>
    <t>Всього по двору 8</t>
  </si>
  <si>
    <t>Всього по двору 9</t>
  </si>
  <si>
    <t>Вул.Олімпійська</t>
  </si>
  <si>
    <t>Всього по двору 10</t>
  </si>
  <si>
    <t>вул.Миру</t>
  </si>
  <si>
    <t>Всього по двору 11</t>
  </si>
  <si>
    <t>3     2</t>
  </si>
  <si>
    <t>Всього по двору 13</t>
  </si>
  <si>
    <t xml:space="preserve">Вул. Набережна Енергетиків </t>
  </si>
  <si>
    <t>Всього по двору 14</t>
  </si>
  <si>
    <t>бр.Шевченка</t>
  </si>
  <si>
    <t>3 мікрорайон</t>
  </si>
  <si>
    <t>29а</t>
  </si>
  <si>
    <t>33а</t>
  </si>
  <si>
    <t>33б</t>
  </si>
  <si>
    <t>31а</t>
  </si>
  <si>
    <t>31б</t>
  </si>
  <si>
    <t xml:space="preserve">Бр. Цвіточний </t>
  </si>
  <si>
    <t>3а</t>
  </si>
  <si>
    <t>Вул.Енергобудівників</t>
  </si>
  <si>
    <t>13а</t>
  </si>
  <si>
    <t>11   8</t>
  </si>
  <si>
    <t>2а</t>
  </si>
  <si>
    <t>Вул.Молодіжна</t>
  </si>
  <si>
    <t>4 мікрорайон</t>
  </si>
  <si>
    <t>12   6</t>
  </si>
  <si>
    <t>14   5</t>
  </si>
  <si>
    <t>Бр. Шевченко</t>
  </si>
  <si>
    <t>Вул.Енергобудівників/Леніна</t>
  </si>
  <si>
    <t>7   20</t>
  </si>
  <si>
    <t>Всього по двору 16</t>
  </si>
  <si>
    <t>Всього 4 мкр-н</t>
  </si>
  <si>
    <t>5 мікрорайон</t>
  </si>
  <si>
    <t>7а</t>
  </si>
  <si>
    <t>Всього 5 мкр-н</t>
  </si>
  <si>
    <t xml:space="preserve">Діючий </t>
  </si>
  <si>
    <t>Виділено</t>
  </si>
  <si>
    <t>Примітка</t>
  </si>
  <si>
    <t>мод</t>
  </si>
  <si>
    <t>модуль</t>
  </si>
  <si>
    <t>1 мікрорайон</t>
  </si>
  <si>
    <t>не сортують</t>
  </si>
  <si>
    <t>Всього 1 мкр-н</t>
  </si>
  <si>
    <t>2 мікрорайон</t>
  </si>
  <si>
    <t xml:space="preserve">Пр.Незалежності </t>
  </si>
  <si>
    <t>3    8</t>
  </si>
  <si>
    <t>2   12</t>
  </si>
  <si>
    <t>Пр. Соборності п.5-7</t>
  </si>
  <si>
    <t>Пр.Незалеж/пр.Соборн.</t>
  </si>
  <si>
    <t>нема в ріш</t>
  </si>
  <si>
    <t>Пр. Соборності п.1-4</t>
  </si>
  <si>
    <t>Всього по двору 15</t>
  </si>
  <si>
    <t>Всього по двору 17</t>
  </si>
  <si>
    <t>ВСЬОГО</t>
  </si>
  <si>
    <t>Пр.Незалежності/Шевченка</t>
  </si>
  <si>
    <t>Бр. Шевченка</t>
  </si>
  <si>
    <t>придбано</t>
  </si>
  <si>
    <t>Пр.Незалежності/пр.Соборності</t>
  </si>
  <si>
    <t xml:space="preserve">Всього по жилфонду </t>
  </si>
  <si>
    <t>Начальник ВТВ КП ЖЕО</t>
  </si>
  <si>
    <t>Л.М.Запорожан</t>
  </si>
  <si>
    <t xml:space="preserve">                  3 мікрорайон</t>
  </si>
  <si>
    <t xml:space="preserve">Всього по двору </t>
  </si>
  <si>
    <t xml:space="preserve">                  4 мікрорайон</t>
  </si>
  <si>
    <t>5  9</t>
  </si>
  <si>
    <t>Будинки КП ЖЕО</t>
  </si>
  <si>
    <t>Будинки ОСББ</t>
  </si>
  <si>
    <t>сміттєкамери не закриті</t>
  </si>
  <si>
    <t>Введено</t>
  </si>
  <si>
    <t>в експлуат.</t>
  </si>
  <si>
    <t>Всього  модулів</t>
  </si>
  <si>
    <r>
      <t xml:space="preserve">Пр.Незалежності </t>
    </r>
    <r>
      <rPr>
        <b/>
        <sz val="10"/>
        <rFont val="Arial"/>
        <family val="2"/>
      </rPr>
      <t>(ОСББ)</t>
    </r>
    <r>
      <rPr>
        <b/>
        <sz val="8"/>
        <rFont val="Arial"/>
        <family val="2"/>
      </rPr>
      <t>не сорт</t>
    </r>
  </si>
  <si>
    <r>
      <t>Вул. Дружби Народів</t>
    </r>
    <r>
      <rPr>
        <b/>
        <sz val="10"/>
        <rFont val="Arial Cyr"/>
        <family val="0"/>
      </rPr>
      <t>(ОСББ)</t>
    </r>
  </si>
  <si>
    <r>
      <t>Пр.Соборності</t>
    </r>
    <r>
      <rPr>
        <b/>
        <sz val="10"/>
        <rFont val="Arial Cyr"/>
        <family val="0"/>
      </rPr>
      <t xml:space="preserve"> ( ОСББ)</t>
    </r>
  </si>
  <si>
    <r>
      <t xml:space="preserve">Пр.Незалежності </t>
    </r>
    <r>
      <rPr>
        <b/>
        <sz val="10"/>
        <rFont val="Arial"/>
        <family val="2"/>
      </rPr>
      <t>(ОСББ)</t>
    </r>
  </si>
  <si>
    <r>
      <t xml:space="preserve">Вул.Миру </t>
    </r>
    <r>
      <rPr>
        <b/>
        <sz val="10"/>
        <rFont val="Arial"/>
        <family val="2"/>
      </rPr>
      <t xml:space="preserve">(ОСББ) </t>
    </r>
  </si>
  <si>
    <r>
      <t xml:space="preserve">Бр.Шкільний </t>
    </r>
    <r>
      <rPr>
        <b/>
        <sz val="10"/>
        <rFont val="Arial"/>
        <family val="2"/>
      </rPr>
      <t xml:space="preserve"> (ОСББ)</t>
    </r>
  </si>
  <si>
    <r>
      <t>Пр.Незалеж./вул.Миру</t>
    </r>
    <r>
      <rPr>
        <b/>
        <sz val="10"/>
        <rFont val="Arial"/>
        <family val="2"/>
      </rPr>
      <t xml:space="preserve"> (ОСББ)</t>
    </r>
  </si>
  <si>
    <r>
      <t xml:space="preserve">пр.Соборності   </t>
    </r>
    <r>
      <rPr>
        <b/>
        <sz val="10"/>
        <rFont val="Arial"/>
        <family val="2"/>
      </rPr>
      <t>(ОСББ)</t>
    </r>
  </si>
  <si>
    <r>
      <t xml:space="preserve">бр.Шевченка </t>
    </r>
    <r>
      <rPr>
        <b/>
        <sz val="10"/>
        <rFont val="Arial"/>
        <family val="2"/>
      </rPr>
      <t>(ОСББ)</t>
    </r>
  </si>
  <si>
    <r>
      <t>Пр.Незалеж./Шевченка</t>
    </r>
    <r>
      <rPr>
        <b/>
        <sz val="10"/>
        <rFont val="Arial"/>
        <family val="2"/>
      </rPr>
      <t>(ОСББ)</t>
    </r>
  </si>
  <si>
    <r>
      <t xml:space="preserve">Бр. Цвіточний </t>
    </r>
    <r>
      <rPr>
        <b/>
        <sz val="10"/>
        <rFont val="Arial"/>
        <family val="2"/>
      </rPr>
      <t>правий торець</t>
    </r>
  </si>
  <si>
    <r>
      <t xml:space="preserve">Бр. Цвіточний </t>
    </r>
    <r>
      <rPr>
        <b/>
        <sz val="10"/>
        <rFont val="Arial"/>
        <family val="2"/>
      </rPr>
      <t>лівий торець</t>
    </r>
  </si>
  <si>
    <r>
      <t xml:space="preserve">Пр.Незалежності </t>
    </r>
    <r>
      <rPr>
        <b/>
        <sz val="10"/>
        <rFont val="Arial"/>
        <family val="2"/>
      </rPr>
      <t>(ОСББ</t>
    </r>
    <r>
      <rPr>
        <sz val="10"/>
        <rFont val="Arial"/>
        <family val="2"/>
      </rPr>
      <t>)</t>
    </r>
  </si>
  <si>
    <r>
      <t xml:space="preserve">Бр. Цвіточний </t>
    </r>
    <r>
      <rPr>
        <b/>
        <sz val="10"/>
        <rFont val="Arial"/>
        <family val="2"/>
      </rPr>
      <t>(ОСББ)</t>
    </r>
  </si>
  <si>
    <r>
      <t>Вул. Дружби Народів</t>
    </r>
    <r>
      <rPr>
        <b/>
        <sz val="10"/>
        <rFont val="Arial Cyr"/>
        <family val="0"/>
      </rPr>
      <t xml:space="preserve"> (ОСББ)</t>
    </r>
  </si>
  <si>
    <r>
      <t xml:space="preserve">вул.Енерго/Бр. Цвіточний </t>
    </r>
    <r>
      <rPr>
        <b/>
        <sz val="10"/>
        <rFont val="Arial"/>
        <family val="2"/>
      </rPr>
      <t>(ОСББ)</t>
    </r>
  </si>
  <si>
    <r>
      <t xml:space="preserve">Бр. Шевченка </t>
    </r>
    <r>
      <rPr>
        <b/>
        <sz val="10"/>
        <rFont val="Arial"/>
        <family val="2"/>
      </rPr>
      <t>(ОСББ)</t>
    </r>
  </si>
  <si>
    <r>
      <t>Вул. Набережна Енергетиків</t>
    </r>
    <r>
      <rPr>
        <b/>
        <sz val="10"/>
        <rFont val="Arial"/>
        <family val="2"/>
      </rPr>
      <t>(ОСББ</t>
    </r>
    <r>
      <rPr>
        <sz val="10"/>
        <rFont val="Arial"/>
        <family val="2"/>
      </rPr>
      <t xml:space="preserve">) </t>
    </r>
  </si>
  <si>
    <r>
      <t>Вул. Набережна Енергетиків</t>
    </r>
    <r>
      <rPr>
        <b/>
        <sz val="10"/>
        <rFont val="Arial"/>
        <family val="2"/>
      </rPr>
      <t xml:space="preserve">(ОСББ) </t>
    </r>
  </si>
  <si>
    <r>
      <t xml:space="preserve">Пр.Незалежності </t>
    </r>
    <r>
      <rPr>
        <b/>
        <sz val="10"/>
        <rFont val="Arial"/>
        <family val="0"/>
      </rPr>
      <t xml:space="preserve">(ОСББ) </t>
    </r>
  </si>
  <si>
    <t>Бр.Мрій(ОСББ)</t>
  </si>
  <si>
    <t>Вул. Європейська</t>
  </si>
  <si>
    <t>ПрСоборності/пр.Незалежності</t>
  </si>
  <si>
    <r>
      <t>Бр.Мрій</t>
    </r>
    <r>
      <rPr>
        <b/>
        <sz val="10"/>
        <rFont val="Arial"/>
        <family val="2"/>
      </rPr>
      <t>(ОСББ)</t>
    </r>
  </si>
  <si>
    <r>
      <t xml:space="preserve">Бр.Мрій </t>
    </r>
    <r>
      <rPr>
        <b/>
        <sz val="10"/>
        <rFont val="Arial"/>
        <family val="2"/>
      </rPr>
      <t>(ОСББ)</t>
    </r>
  </si>
  <si>
    <t>Бр.Мрій</t>
  </si>
  <si>
    <t>модуля</t>
  </si>
  <si>
    <t xml:space="preserve">мешканці відходи </t>
  </si>
  <si>
    <r>
      <t>Вул. Європейська</t>
    </r>
    <r>
      <rPr>
        <b/>
        <sz val="10"/>
        <rFont val="Arial Cyr"/>
        <family val="0"/>
      </rPr>
      <t>( ОСББ)</t>
    </r>
  </si>
  <si>
    <r>
      <t xml:space="preserve">Вул. Європейська </t>
    </r>
    <r>
      <rPr>
        <b/>
        <sz val="10"/>
        <rFont val="Arial Cyr"/>
        <family val="0"/>
      </rPr>
      <t>(ОСББ)</t>
    </r>
  </si>
  <si>
    <r>
      <t xml:space="preserve">Бр.Шкільний  </t>
    </r>
    <r>
      <rPr>
        <b/>
        <sz val="10"/>
        <rFont val="Arial"/>
        <family val="2"/>
      </rPr>
      <t xml:space="preserve">(ОСББ) </t>
    </r>
    <r>
      <rPr>
        <sz val="10"/>
        <rFont val="Arial"/>
        <family val="0"/>
      </rPr>
      <t xml:space="preserve"> </t>
    </r>
  </si>
  <si>
    <r>
      <t>Пр. Соборності/пр.Незалеж.</t>
    </r>
    <r>
      <rPr>
        <b/>
        <sz val="8"/>
        <rFont val="Arial Cyr"/>
        <family val="0"/>
      </rPr>
      <t xml:space="preserve">(ОСББ) </t>
    </r>
  </si>
  <si>
    <r>
      <t>Вул. Набережна Енерг.</t>
    </r>
    <r>
      <rPr>
        <b/>
        <sz val="10"/>
        <rFont val="Arial"/>
        <family val="2"/>
      </rPr>
      <t xml:space="preserve"> (ОСББ) </t>
    </r>
  </si>
  <si>
    <r>
      <t xml:space="preserve">Вул. Набережна Енерг. </t>
    </r>
    <r>
      <rPr>
        <b/>
        <sz val="10"/>
        <rFont val="Arial"/>
        <family val="2"/>
      </rPr>
      <t>(ОСББ)</t>
    </r>
    <r>
      <rPr>
        <sz val="10"/>
        <rFont val="Arial"/>
        <family val="2"/>
      </rPr>
      <t xml:space="preserve"> </t>
    </r>
  </si>
  <si>
    <r>
      <t xml:space="preserve">Вул. Наб.Ен./вул.Миру </t>
    </r>
    <r>
      <rPr>
        <b/>
        <sz val="10"/>
        <rFont val="Arial"/>
        <family val="2"/>
      </rPr>
      <t xml:space="preserve"> (ОСББ) </t>
    </r>
  </si>
  <si>
    <r>
      <t xml:space="preserve">Бр.Шкільний  </t>
    </r>
    <r>
      <rPr>
        <b/>
        <sz val="10"/>
        <rFont val="Arial"/>
        <family val="2"/>
      </rPr>
      <t xml:space="preserve"> (ОСББ)</t>
    </r>
  </si>
  <si>
    <r>
      <t xml:space="preserve">Вул. Набережна Енергетиків </t>
    </r>
    <r>
      <rPr>
        <b/>
        <sz val="8"/>
        <rFont val="Arial"/>
        <family val="2"/>
      </rPr>
      <t>(ОСББ)</t>
    </r>
  </si>
  <si>
    <t xml:space="preserve">Всього по двору  </t>
  </si>
  <si>
    <r>
      <t xml:space="preserve">Бр. Квітковий </t>
    </r>
    <r>
      <rPr>
        <b/>
        <sz val="10"/>
        <rFont val="Arial"/>
        <family val="2"/>
      </rPr>
      <t>(ОСББ</t>
    </r>
    <r>
      <rPr>
        <sz val="10"/>
        <rFont val="Arial"/>
        <family val="2"/>
      </rPr>
      <t>)</t>
    </r>
  </si>
  <si>
    <r>
      <t xml:space="preserve">Пр.Незалежності  </t>
    </r>
    <r>
      <rPr>
        <b/>
        <sz val="10"/>
        <rFont val="Arial"/>
        <family val="2"/>
      </rPr>
      <t>(ОСББ)</t>
    </r>
  </si>
  <si>
    <t xml:space="preserve">Всього по двору   </t>
  </si>
  <si>
    <r>
      <t xml:space="preserve">Вул. Набережна Енерг. </t>
    </r>
    <r>
      <rPr>
        <b/>
        <sz val="10"/>
        <rFont val="Arial"/>
        <family val="0"/>
      </rPr>
      <t xml:space="preserve">(ОСББ) </t>
    </r>
  </si>
  <si>
    <r>
      <t xml:space="preserve">Вул. Набережна Енерг. </t>
    </r>
    <r>
      <rPr>
        <b/>
        <sz val="10"/>
        <rFont val="Arial"/>
        <family val="0"/>
      </rPr>
      <t>(ОСББ)</t>
    </r>
  </si>
  <si>
    <t>станом на 01.08.2023р.</t>
  </si>
  <si>
    <t xml:space="preserve">Інформація по встановлених модулях роздільного сортування відходів </t>
  </si>
  <si>
    <t>в звязку з пожежею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</si>
</sst>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49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3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16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36" xfId="0" applyFont="1" applyBorder="1" applyAlignment="1">
      <alignment/>
    </xf>
    <xf numFmtId="1" fontId="5" fillId="0" borderId="27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23" xfId="0" applyFont="1" applyFill="1" applyBorder="1" applyAlignment="1">
      <alignment/>
    </xf>
    <xf numFmtId="1" fontId="0" fillId="33" borderId="25" xfId="0" applyNumberFormat="1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24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2" xfId="0" applyFont="1" applyBorder="1" applyAlignment="1">
      <alignment horizontal="center"/>
    </xf>
    <xf numFmtId="1" fontId="5" fillId="33" borderId="32" xfId="0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1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0" borderId="25" xfId="0" applyFont="1" applyBorder="1" applyAlignment="1">
      <alignment/>
    </xf>
    <xf numFmtId="0" fontId="4" fillId="33" borderId="42" xfId="0" applyFont="1" applyFill="1" applyBorder="1" applyAlignment="1">
      <alignment/>
    </xf>
    <xf numFmtId="1" fontId="0" fillId="33" borderId="20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31" xfId="0" applyFont="1" applyBorder="1" applyAlignment="1">
      <alignment/>
    </xf>
    <xf numFmtId="1" fontId="5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4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" fontId="7" fillId="0" borderId="47" xfId="0" applyNumberFormat="1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0" fontId="5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" fontId="8" fillId="0" borderId="25" xfId="0" applyNumberFormat="1" applyFont="1" applyFill="1" applyBorder="1" applyAlignment="1">
      <alignment/>
    </xf>
    <xf numFmtId="16" fontId="1" fillId="0" borderId="25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5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" fillId="0" borderId="5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9" fillId="33" borderId="0" xfId="0" applyFont="1" applyFill="1" applyAlignment="1">
      <alignment/>
    </xf>
    <xf numFmtId="1" fontId="10" fillId="33" borderId="0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4" fillId="0" borderId="6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25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46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6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4" fillId="0" borderId="67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6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8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67" xfId="0" applyFont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/>
    </xf>
    <xf numFmtId="0" fontId="4" fillId="0" borderId="46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1" fontId="5" fillId="0" borderId="5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1" fillId="0" borderId="51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1" fontId="0" fillId="0" borderId="25" xfId="0" applyNumberFormat="1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7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2" fontId="10" fillId="33" borderId="0" xfId="0" applyNumberFormat="1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16" xfId="0" applyFont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1" fillId="0" borderId="36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1" fontId="0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70" xfId="0" applyFont="1" applyBorder="1" applyAlignment="1">
      <alignment/>
    </xf>
    <xf numFmtId="0" fontId="6" fillId="0" borderId="2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4" fillId="0" borderId="7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" fillId="33" borderId="45" xfId="0" applyFont="1" applyFill="1" applyBorder="1" applyAlignment="1">
      <alignment horizontal="center"/>
    </xf>
    <xf numFmtId="0" fontId="5" fillId="33" borderId="7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6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261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4241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260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314700" y="422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63"/>
  <sheetViews>
    <sheetView tabSelected="1" zoomScalePageLayoutView="0" workbookViewId="0" topLeftCell="A1">
      <selection activeCell="C3" sqref="A2:H3"/>
    </sheetView>
  </sheetViews>
  <sheetFormatPr defaultColWidth="9.00390625" defaultRowHeight="12.75"/>
  <cols>
    <col min="1" max="1" width="4.25390625" style="1" customWidth="1"/>
    <col min="2" max="2" width="5.00390625" style="2" customWidth="1"/>
    <col min="3" max="3" width="29.25390625" style="1" customWidth="1"/>
    <col min="4" max="4" width="5.00390625" style="2" customWidth="1"/>
    <col min="5" max="5" width="6.625" style="1" customWidth="1"/>
    <col min="6" max="6" width="7.25390625" style="1" customWidth="1"/>
    <col min="7" max="7" width="10.125" style="1" customWidth="1"/>
    <col min="8" max="8" width="20.00390625" style="1" customWidth="1"/>
    <col min="9" max="16384" width="9.125" style="1" customWidth="1"/>
  </cols>
  <sheetData>
    <row r="2" spans="1:8" s="5" customFormat="1" ht="15.75">
      <c r="A2" s="470" t="s">
        <v>133</v>
      </c>
      <c r="B2" s="471"/>
      <c r="C2" s="471"/>
      <c r="D2" s="471"/>
      <c r="E2" s="471"/>
      <c r="F2" s="471"/>
      <c r="G2" s="471"/>
      <c r="H2" s="471"/>
    </row>
    <row r="3" spans="1:8" s="5" customFormat="1" ht="15.75">
      <c r="A3" s="3" t="s">
        <v>132</v>
      </c>
      <c r="B3" s="4"/>
      <c r="C3" s="4"/>
      <c r="D3" s="4"/>
      <c r="E3" s="4"/>
      <c r="F3" s="4"/>
      <c r="G3" s="4"/>
      <c r="H3" s="4"/>
    </row>
    <row r="4" ht="13.5" thickBot="1"/>
    <row r="5" spans="1:8" ht="12.75" customHeight="1">
      <c r="A5" s="6" t="s">
        <v>0</v>
      </c>
      <c r="B5" s="7" t="s">
        <v>0</v>
      </c>
      <c r="C5" s="7" t="s">
        <v>1</v>
      </c>
      <c r="D5" s="7" t="s">
        <v>0</v>
      </c>
      <c r="E5" s="8" t="s">
        <v>2</v>
      </c>
      <c r="F5" s="8" t="s">
        <v>2</v>
      </c>
      <c r="G5" s="9" t="s">
        <v>86</v>
      </c>
      <c r="H5" s="10" t="s">
        <v>55</v>
      </c>
    </row>
    <row r="6" spans="1:8" ht="16.5" customHeight="1" thickBot="1">
      <c r="A6" s="11" t="s">
        <v>3</v>
      </c>
      <c r="B6" s="12" t="s">
        <v>56</v>
      </c>
      <c r="C6" s="13"/>
      <c r="D6" s="12" t="s">
        <v>4</v>
      </c>
      <c r="E6" s="13" t="s">
        <v>5</v>
      </c>
      <c r="F6" s="13" t="s">
        <v>6</v>
      </c>
      <c r="G6" s="14" t="s">
        <v>87</v>
      </c>
      <c r="H6" s="15"/>
    </row>
    <row r="7" spans="1:8" s="24" customFormat="1" ht="13.5" thickBot="1">
      <c r="A7" s="16"/>
      <c r="B7" s="17"/>
      <c r="C7" s="18" t="s">
        <v>58</v>
      </c>
      <c r="D7" s="19"/>
      <c r="E7" s="20"/>
      <c r="F7" s="21"/>
      <c r="G7" s="22"/>
      <c r="H7" s="23"/>
    </row>
    <row r="8" spans="1:9" s="31" customFormat="1" ht="12.75">
      <c r="A8" s="25">
        <v>1</v>
      </c>
      <c r="B8" s="472">
        <v>1</v>
      </c>
      <c r="C8" s="26" t="s">
        <v>108</v>
      </c>
      <c r="D8" s="27">
        <v>1</v>
      </c>
      <c r="E8" s="27">
        <v>9</v>
      </c>
      <c r="F8" s="28">
        <v>11</v>
      </c>
      <c r="G8" s="29"/>
      <c r="H8" s="30"/>
      <c r="I8" s="30"/>
    </row>
    <row r="9" spans="1:8" ht="12.75">
      <c r="A9" s="32">
        <v>2</v>
      </c>
      <c r="B9" s="460"/>
      <c r="C9" s="34" t="s">
        <v>109</v>
      </c>
      <c r="D9" s="35">
        <v>3</v>
      </c>
      <c r="E9" s="35">
        <v>5</v>
      </c>
      <c r="F9" s="36">
        <v>7</v>
      </c>
      <c r="G9" s="37">
        <v>2018</v>
      </c>
      <c r="H9" s="38"/>
    </row>
    <row r="10" spans="1:8" s="24" customFormat="1" ht="13.5" thickBot="1">
      <c r="A10" s="39"/>
      <c r="B10" s="461"/>
      <c r="C10" s="40" t="s">
        <v>80</v>
      </c>
      <c r="D10" s="41"/>
      <c r="E10" s="41"/>
      <c r="F10" s="42">
        <f>SUM(F8:F9)</f>
        <v>18</v>
      </c>
      <c r="G10" s="43"/>
      <c r="H10" s="44"/>
    </row>
    <row r="11" spans="1:8" ht="12.75">
      <c r="A11" s="45">
        <v>1</v>
      </c>
      <c r="B11" s="464">
        <v>2</v>
      </c>
      <c r="C11" s="46" t="s">
        <v>110</v>
      </c>
      <c r="D11" s="47">
        <v>18</v>
      </c>
      <c r="E11" s="47">
        <v>5</v>
      </c>
      <c r="F11" s="48">
        <v>6</v>
      </c>
      <c r="G11" s="8"/>
      <c r="H11" s="49"/>
    </row>
    <row r="12" spans="1:8" ht="12.75">
      <c r="A12" s="32">
        <v>2</v>
      </c>
      <c r="B12" s="460"/>
      <c r="C12" s="50" t="s">
        <v>110</v>
      </c>
      <c r="D12" s="35">
        <v>20</v>
      </c>
      <c r="E12" s="35">
        <v>5</v>
      </c>
      <c r="F12" s="36">
        <v>6</v>
      </c>
      <c r="G12" s="51"/>
      <c r="H12" s="38"/>
    </row>
    <row r="13" spans="1:8" ht="12.75">
      <c r="A13" s="32">
        <v>3</v>
      </c>
      <c r="B13" s="460"/>
      <c r="C13" s="50" t="s">
        <v>110</v>
      </c>
      <c r="D13" s="35">
        <v>22</v>
      </c>
      <c r="E13" s="35">
        <v>5</v>
      </c>
      <c r="F13" s="36">
        <v>8</v>
      </c>
      <c r="G13" s="51">
        <v>2018</v>
      </c>
      <c r="H13" s="38"/>
    </row>
    <row r="14" spans="1:8" ht="12.75">
      <c r="A14" s="32">
        <v>4</v>
      </c>
      <c r="B14" s="460"/>
      <c r="C14" s="50" t="s">
        <v>110</v>
      </c>
      <c r="D14" s="35">
        <v>24</v>
      </c>
      <c r="E14" s="35">
        <v>9</v>
      </c>
      <c r="F14" s="36">
        <v>1</v>
      </c>
      <c r="G14" s="51"/>
      <c r="H14" s="38"/>
    </row>
    <row r="15" spans="1:8" ht="12.75">
      <c r="A15" s="32">
        <v>5</v>
      </c>
      <c r="B15" s="460"/>
      <c r="C15" s="50" t="s">
        <v>110</v>
      </c>
      <c r="D15" s="35">
        <v>26</v>
      </c>
      <c r="E15" s="35">
        <v>9</v>
      </c>
      <c r="F15" s="36">
        <v>1</v>
      </c>
      <c r="G15" s="37"/>
      <c r="H15" s="38"/>
    </row>
    <row r="16" spans="1:8" s="24" customFormat="1" ht="13.5" thickBot="1">
      <c r="A16" s="53"/>
      <c r="B16" s="460"/>
      <c r="C16" s="54" t="s">
        <v>80</v>
      </c>
      <c r="D16" s="55"/>
      <c r="E16" s="55"/>
      <c r="F16" s="56">
        <f>SUM(F11:F15)</f>
        <v>22</v>
      </c>
      <c r="G16" s="57"/>
      <c r="H16" s="58"/>
    </row>
    <row r="17" spans="1:8" s="65" customFormat="1" ht="12.75">
      <c r="A17" s="59">
        <v>1</v>
      </c>
      <c r="B17" s="464">
        <v>3</v>
      </c>
      <c r="C17" s="60" t="s">
        <v>89</v>
      </c>
      <c r="D17" s="61">
        <v>5</v>
      </c>
      <c r="E17" s="61">
        <v>9</v>
      </c>
      <c r="F17" s="62">
        <v>5</v>
      </c>
      <c r="G17" s="63"/>
      <c r="H17" s="64" t="s">
        <v>85</v>
      </c>
    </row>
    <row r="18" spans="1:8" s="73" customFormat="1" ht="12.75">
      <c r="A18" s="66">
        <v>2</v>
      </c>
      <c r="B18" s="460"/>
      <c r="C18" s="67" t="s">
        <v>111</v>
      </c>
      <c r="D18" s="68" t="s">
        <v>10</v>
      </c>
      <c r="E18" s="69">
        <v>9</v>
      </c>
      <c r="F18" s="70">
        <v>6</v>
      </c>
      <c r="G18" s="71"/>
      <c r="H18" s="72"/>
    </row>
    <row r="19" spans="1:8" ht="12.75">
      <c r="A19" s="32">
        <v>3</v>
      </c>
      <c r="B19" s="460"/>
      <c r="C19" s="34" t="s">
        <v>112</v>
      </c>
      <c r="D19" s="35">
        <v>7</v>
      </c>
      <c r="E19" s="35">
        <v>5</v>
      </c>
      <c r="F19" s="36">
        <v>7</v>
      </c>
      <c r="G19" s="37">
        <v>2018</v>
      </c>
      <c r="H19" s="38"/>
    </row>
    <row r="20" spans="1:8" s="24" customFormat="1" ht="13.5" thickBot="1">
      <c r="A20" s="53"/>
      <c r="B20" s="460"/>
      <c r="C20" s="54" t="s">
        <v>80</v>
      </c>
      <c r="D20" s="55"/>
      <c r="E20" s="55"/>
      <c r="F20" s="56">
        <f>SUM(F17:F19)</f>
        <v>18</v>
      </c>
      <c r="G20" s="57"/>
      <c r="H20" s="58"/>
    </row>
    <row r="21" spans="1:8" ht="12.75">
      <c r="A21" s="75">
        <v>1</v>
      </c>
      <c r="B21" s="473">
        <v>4</v>
      </c>
      <c r="C21" s="76" t="s">
        <v>113</v>
      </c>
      <c r="D21" s="47">
        <v>2</v>
      </c>
      <c r="E21" s="47">
        <v>9</v>
      </c>
      <c r="F21" s="47">
        <v>2</v>
      </c>
      <c r="G21" s="8"/>
      <c r="H21" s="77"/>
    </row>
    <row r="22" spans="1:8" ht="12.75">
      <c r="A22" s="78">
        <v>2</v>
      </c>
      <c r="B22" s="474"/>
      <c r="C22" s="34" t="s">
        <v>114</v>
      </c>
      <c r="D22" s="35">
        <v>4</v>
      </c>
      <c r="E22" s="35">
        <v>5</v>
      </c>
      <c r="F22" s="36">
        <v>6</v>
      </c>
      <c r="G22" s="51">
        <v>2018</v>
      </c>
      <c r="H22" s="38"/>
    </row>
    <row r="23" spans="1:8" ht="13.5" thickBot="1">
      <c r="A23" s="79"/>
      <c r="B23" s="475"/>
      <c r="C23" s="81" t="s">
        <v>80</v>
      </c>
      <c r="D23" s="80"/>
      <c r="E23" s="80"/>
      <c r="F23" s="82">
        <f>SUM(F21:F22)</f>
        <v>8</v>
      </c>
      <c r="G23" s="13"/>
      <c r="H23" s="84"/>
    </row>
    <row r="24" spans="1:8" ht="12.75">
      <c r="A24" s="45">
        <v>1</v>
      </c>
      <c r="B24" s="464">
        <v>5</v>
      </c>
      <c r="C24" s="46" t="s">
        <v>110</v>
      </c>
      <c r="D24" s="47">
        <v>10</v>
      </c>
      <c r="E24" s="47">
        <v>5</v>
      </c>
      <c r="F24" s="48">
        <v>6</v>
      </c>
      <c r="G24" s="8"/>
      <c r="H24" s="85" t="s">
        <v>134</v>
      </c>
    </row>
    <row r="25" spans="1:8" ht="12.75">
      <c r="A25" s="32">
        <v>2</v>
      </c>
      <c r="B25" s="460"/>
      <c r="C25" s="50" t="s">
        <v>110</v>
      </c>
      <c r="D25" s="35">
        <v>12</v>
      </c>
      <c r="E25" s="35">
        <v>5</v>
      </c>
      <c r="F25" s="36">
        <v>6</v>
      </c>
      <c r="G25" s="51"/>
      <c r="H25" s="86" t="s">
        <v>115</v>
      </c>
    </row>
    <row r="26" spans="1:8" ht="12.75">
      <c r="A26" s="32">
        <v>3</v>
      </c>
      <c r="B26" s="460"/>
      <c r="C26" s="50" t="s">
        <v>110</v>
      </c>
      <c r="D26" s="35">
        <v>14</v>
      </c>
      <c r="E26" s="35">
        <v>9</v>
      </c>
      <c r="F26" s="36">
        <v>1</v>
      </c>
      <c r="G26" s="51">
        <v>2018</v>
      </c>
      <c r="H26" s="86" t="s">
        <v>116</v>
      </c>
    </row>
    <row r="27" spans="1:8" ht="12.75">
      <c r="A27" s="32">
        <v>4</v>
      </c>
      <c r="B27" s="460"/>
      <c r="C27" s="50" t="s">
        <v>110</v>
      </c>
      <c r="D27" s="35">
        <v>16</v>
      </c>
      <c r="E27" s="35">
        <v>9</v>
      </c>
      <c r="F27" s="36">
        <v>1</v>
      </c>
      <c r="G27" s="51"/>
      <c r="H27" s="86" t="s">
        <v>59</v>
      </c>
    </row>
    <row r="28" spans="1:8" s="92" customFormat="1" ht="12.75">
      <c r="A28" s="87">
        <v>5</v>
      </c>
      <c r="B28" s="460"/>
      <c r="C28" s="88" t="s">
        <v>13</v>
      </c>
      <c r="D28" s="52">
        <v>16</v>
      </c>
      <c r="E28" s="52">
        <v>5</v>
      </c>
      <c r="F28" s="89">
        <v>6</v>
      </c>
      <c r="G28" s="90"/>
      <c r="H28" s="91"/>
    </row>
    <row r="29" spans="1:8" s="98" customFormat="1" ht="13.5" thickBot="1">
      <c r="A29" s="93"/>
      <c r="B29" s="461"/>
      <c r="C29" s="81" t="s">
        <v>80</v>
      </c>
      <c r="D29" s="94"/>
      <c r="E29" s="94"/>
      <c r="F29" s="95">
        <f>SUM(F24:F28)</f>
        <v>20</v>
      </c>
      <c r="G29" s="96"/>
      <c r="H29" s="97"/>
    </row>
    <row r="30" spans="1:8" ht="12.75">
      <c r="A30" s="45">
        <v>1</v>
      </c>
      <c r="B30" s="464">
        <v>6</v>
      </c>
      <c r="C30" s="46" t="s">
        <v>117</v>
      </c>
      <c r="D30" s="47">
        <v>15</v>
      </c>
      <c r="E30" s="47">
        <v>10</v>
      </c>
      <c r="F30" s="47">
        <v>6</v>
      </c>
      <c r="G30" s="8"/>
      <c r="H30" s="49"/>
    </row>
    <row r="31" spans="1:8" s="73" customFormat="1" ht="12.75">
      <c r="A31" s="66">
        <v>2</v>
      </c>
      <c r="B31" s="460"/>
      <c r="C31" s="67" t="s">
        <v>118</v>
      </c>
      <c r="D31" s="69">
        <v>17</v>
      </c>
      <c r="E31" s="69">
        <v>10</v>
      </c>
      <c r="F31" s="70">
        <v>3</v>
      </c>
      <c r="G31" s="71">
        <v>2018</v>
      </c>
      <c r="H31" s="72"/>
    </row>
    <row r="32" spans="1:8" s="98" customFormat="1" ht="13.5" thickBot="1">
      <c r="A32" s="93"/>
      <c r="B32" s="461"/>
      <c r="C32" s="81" t="s">
        <v>80</v>
      </c>
      <c r="D32" s="94"/>
      <c r="E32" s="94"/>
      <c r="F32" s="95">
        <f>SUM(F30:F31)</f>
        <v>9</v>
      </c>
      <c r="G32" s="96"/>
      <c r="H32" s="97"/>
    </row>
    <row r="33" spans="1:8" ht="12.75">
      <c r="A33" s="45">
        <v>1</v>
      </c>
      <c r="B33" s="464">
        <v>7</v>
      </c>
      <c r="C33" s="46" t="s">
        <v>110</v>
      </c>
      <c r="D33" s="47">
        <v>28</v>
      </c>
      <c r="E33" s="47">
        <v>5</v>
      </c>
      <c r="F33" s="48">
        <v>6</v>
      </c>
      <c r="G33" s="8"/>
      <c r="H33" s="77"/>
    </row>
    <row r="34" spans="1:8" ht="12.75">
      <c r="A34" s="32">
        <v>2</v>
      </c>
      <c r="B34" s="460"/>
      <c r="C34" s="50" t="s">
        <v>110</v>
      </c>
      <c r="D34" s="35">
        <v>30</v>
      </c>
      <c r="E34" s="35">
        <v>5</v>
      </c>
      <c r="F34" s="36">
        <v>6</v>
      </c>
      <c r="G34" s="51"/>
      <c r="H34" s="38"/>
    </row>
    <row r="35" spans="1:8" ht="12.75">
      <c r="A35" s="32">
        <v>3</v>
      </c>
      <c r="B35" s="460"/>
      <c r="C35" s="50" t="s">
        <v>110</v>
      </c>
      <c r="D35" s="35">
        <v>34</v>
      </c>
      <c r="E35" s="35">
        <v>9</v>
      </c>
      <c r="F35" s="36">
        <v>1</v>
      </c>
      <c r="G35" s="51">
        <v>2018</v>
      </c>
      <c r="H35" s="38"/>
    </row>
    <row r="36" spans="1:8" ht="12.75">
      <c r="A36" s="32">
        <v>4</v>
      </c>
      <c r="B36" s="460"/>
      <c r="C36" s="50" t="s">
        <v>110</v>
      </c>
      <c r="D36" s="35">
        <v>36</v>
      </c>
      <c r="E36" s="35">
        <v>9</v>
      </c>
      <c r="F36" s="36">
        <v>1</v>
      </c>
      <c r="G36" s="51"/>
      <c r="H36" s="38"/>
    </row>
    <row r="37" spans="1:8" ht="12.75">
      <c r="A37" s="32">
        <v>5</v>
      </c>
      <c r="B37" s="460"/>
      <c r="C37" s="67" t="s">
        <v>118</v>
      </c>
      <c r="D37" s="35">
        <v>32</v>
      </c>
      <c r="E37" s="35">
        <v>5</v>
      </c>
      <c r="F37" s="36">
        <v>6</v>
      </c>
      <c r="G37" s="99"/>
      <c r="H37" s="38"/>
    </row>
    <row r="38" spans="1:8" s="98" customFormat="1" ht="13.5" thickBot="1">
      <c r="A38" s="93"/>
      <c r="B38" s="461"/>
      <c r="C38" s="81" t="s">
        <v>80</v>
      </c>
      <c r="D38" s="94"/>
      <c r="E38" s="94"/>
      <c r="F38" s="95">
        <f>SUM(F33:F37)</f>
        <v>20</v>
      </c>
      <c r="G38" s="96"/>
      <c r="H38" s="100"/>
    </row>
    <row r="39" spans="1:8" s="98" customFormat="1" ht="12.75">
      <c r="A39" s="59">
        <v>1</v>
      </c>
      <c r="B39" s="7"/>
      <c r="C39" s="101" t="s">
        <v>91</v>
      </c>
      <c r="D39" s="47">
        <v>7</v>
      </c>
      <c r="E39" s="47">
        <v>9</v>
      </c>
      <c r="F39" s="62">
        <v>7</v>
      </c>
      <c r="G39" s="102">
        <v>2018</v>
      </c>
      <c r="H39" s="103"/>
    </row>
    <row r="40" spans="1:8" s="98" customFormat="1" ht="13.5" thickBot="1">
      <c r="A40" s="93"/>
      <c r="B40" s="12">
        <v>8</v>
      </c>
      <c r="C40" s="81" t="s">
        <v>80</v>
      </c>
      <c r="D40" s="94"/>
      <c r="E40" s="94"/>
      <c r="F40" s="95">
        <f>F39</f>
        <v>7</v>
      </c>
      <c r="G40" s="104"/>
      <c r="H40" s="97"/>
    </row>
    <row r="41" spans="1:8" ht="12.75">
      <c r="A41" s="45">
        <v>1</v>
      </c>
      <c r="B41" s="7"/>
      <c r="C41" s="46" t="s">
        <v>110</v>
      </c>
      <c r="D41" s="47">
        <v>1</v>
      </c>
      <c r="E41" s="47">
        <v>9</v>
      </c>
      <c r="F41" s="48">
        <v>2</v>
      </c>
      <c r="G41" s="8"/>
      <c r="H41" s="49"/>
    </row>
    <row r="42" spans="1:8" ht="12.75">
      <c r="A42" s="32">
        <v>2</v>
      </c>
      <c r="B42" s="33"/>
      <c r="C42" s="50" t="s">
        <v>110</v>
      </c>
      <c r="D42" s="35">
        <v>5</v>
      </c>
      <c r="E42" s="35">
        <v>9</v>
      </c>
      <c r="F42" s="36">
        <v>2</v>
      </c>
      <c r="G42" s="51">
        <v>2018</v>
      </c>
      <c r="H42" s="38"/>
    </row>
    <row r="43" spans="1:8" ht="13.5" thickBot="1">
      <c r="A43" s="105"/>
      <c r="B43" s="33">
        <v>9</v>
      </c>
      <c r="C43" s="54" t="s">
        <v>80</v>
      </c>
      <c r="D43" s="106"/>
      <c r="E43" s="106"/>
      <c r="F43" s="107">
        <f>SUM(F41:F42)</f>
        <v>4</v>
      </c>
      <c r="G43" s="51"/>
      <c r="H43" s="108"/>
    </row>
    <row r="44" spans="1:8" ht="12.75">
      <c r="A44" s="45">
        <v>1</v>
      </c>
      <c r="B44" s="7"/>
      <c r="C44" s="46" t="s">
        <v>110</v>
      </c>
      <c r="D44" s="47">
        <v>4</v>
      </c>
      <c r="E44" s="47">
        <v>9</v>
      </c>
      <c r="F44" s="48">
        <v>2</v>
      </c>
      <c r="G44" s="8"/>
      <c r="H44" s="77"/>
    </row>
    <row r="45" spans="1:8" ht="12.75">
      <c r="A45" s="32">
        <v>2</v>
      </c>
      <c r="B45" s="33"/>
      <c r="C45" s="50" t="s">
        <v>110</v>
      </c>
      <c r="D45" s="35">
        <v>6</v>
      </c>
      <c r="E45" s="35">
        <v>9</v>
      </c>
      <c r="F45" s="36">
        <v>2</v>
      </c>
      <c r="G45" s="51">
        <v>2018</v>
      </c>
      <c r="H45" s="38"/>
    </row>
    <row r="46" spans="1:8" ht="12.75">
      <c r="A46" s="32">
        <v>3</v>
      </c>
      <c r="B46" s="33"/>
      <c r="C46" s="50" t="s">
        <v>20</v>
      </c>
      <c r="D46" s="35">
        <v>3</v>
      </c>
      <c r="E46" s="35">
        <v>9</v>
      </c>
      <c r="F46" s="36">
        <v>2</v>
      </c>
      <c r="G46" s="51"/>
      <c r="H46" s="38"/>
    </row>
    <row r="47" spans="1:8" ht="13.5" thickBot="1">
      <c r="A47" s="109"/>
      <c r="B47" s="12">
        <v>10</v>
      </c>
      <c r="C47" s="110" t="s">
        <v>80</v>
      </c>
      <c r="D47" s="80"/>
      <c r="E47" s="80"/>
      <c r="F47" s="111">
        <f>SUM(F44:F46)</f>
        <v>6</v>
      </c>
      <c r="G47" s="13"/>
      <c r="H47" s="84"/>
    </row>
    <row r="48" spans="1:8" ht="12.75">
      <c r="A48" s="45">
        <v>1</v>
      </c>
      <c r="B48" s="7"/>
      <c r="C48" s="46" t="s">
        <v>110</v>
      </c>
      <c r="D48" s="47">
        <v>8</v>
      </c>
      <c r="E48" s="47">
        <v>5</v>
      </c>
      <c r="F48" s="48">
        <v>3</v>
      </c>
      <c r="G48" s="8"/>
      <c r="H48" s="77"/>
    </row>
    <row r="49" spans="1:8" ht="12.75">
      <c r="A49" s="32">
        <v>2</v>
      </c>
      <c r="B49" s="33"/>
      <c r="C49" s="50" t="s">
        <v>22</v>
      </c>
      <c r="D49" s="35">
        <v>11</v>
      </c>
      <c r="E49" s="35">
        <v>5</v>
      </c>
      <c r="F49" s="36">
        <v>3</v>
      </c>
      <c r="G49" s="51">
        <v>2018</v>
      </c>
      <c r="H49" s="38"/>
    </row>
    <row r="50" spans="1:8" ht="12.75">
      <c r="A50" s="105">
        <v>3</v>
      </c>
      <c r="B50" s="33"/>
      <c r="C50" s="50" t="s">
        <v>22</v>
      </c>
      <c r="D50" s="106">
        <v>9</v>
      </c>
      <c r="E50" s="106">
        <v>5</v>
      </c>
      <c r="F50" s="112">
        <v>3</v>
      </c>
      <c r="G50" s="51"/>
      <c r="H50" s="108"/>
    </row>
    <row r="51" spans="1:8" s="24" customFormat="1" ht="13.5" thickBot="1">
      <c r="A51" s="39"/>
      <c r="B51" s="12">
        <v>11</v>
      </c>
      <c r="C51" s="110" t="s">
        <v>80</v>
      </c>
      <c r="D51" s="41"/>
      <c r="E51" s="41"/>
      <c r="F51" s="42">
        <f>SUM(F48:F50)</f>
        <v>9</v>
      </c>
      <c r="G51" s="43"/>
      <c r="H51" s="44"/>
    </row>
    <row r="52" spans="1:8" s="119" customFormat="1" ht="13.5" thickBot="1">
      <c r="A52" s="113">
        <f>A50+A46+A42+A39+A37+A31+A28+A22+A19+A15+A9</f>
        <v>33</v>
      </c>
      <c r="B52" s="114">
        <v>11</v>
      </c>
      <c r="C52" s="115" t="s">
        <v>60</v>
      </c>
      <c r="D52" s="114"/>
      <c r="E52" s="114"/>
      <c r="F52" s="116">
        <f>F51+F47+F43+F40+F38+F32+F29+F23+F20+F16+F10</f>
        <v>141</v>
      </c>
      <c r="G52" s="117">
        <v>11</v>
      </c>
      <c r="H52" s="118"/>
    </row>
    <row r="53" spans="1:8" s="119" customFormat="1" ht="13.5" thickBot="1">
      <c r="A53" s="120">
        <v>25</v>
      </c>
      <c r="B53" s="121"/>
      <c r="C53" s="122" t="s">
        <v>83</v>
      </c>
      <c r="D53" s="123"/>
      <c r="E53" s="123"/>
      <c r="F53" s="124"/>
      <c r="G53" s="125"/>
      <c r="H53" s="126"/>
    </row>
    <row r="54" spans="1:8" s="130" customFormat="1" ht="13.5" thickBot="1">
      <c r="A54" s="120">
        <v>8</v>
      </c>
      <c r="B54" s="121"/>
      <c r="C54" s="127" t="s">
        <v>84</v>
      </c>
      <c r="D54" s="128"/>
      <c r="E54" s="128"/>
      <c r="F54" s="128"/>
      <c r="G54" s="129"/>
      <c r="H54" s="126"/>
    </row>
    <row r="55" spans="1:6" s="130" customFormat="1" ht="12.75">
      <c r="A55" s="131"/>
      <c r="B55" s="132"/>
      <c r="C55" s="133"/>
      <c r="D55" s="132"/>
      <c r="E55" s="132"/>
      <c r="F55" s="132"/>
    </row>
    <row r="56" spans="1:6" s="130" customFormat="1" ht="12.75">
      <c r="A56" s="131"/>
      <c r="B56" s="132"/>
      <c r="C56" s="133"/>
      <c r="D56" s="132"/>
      <c r="E56" s="132"/>
      <c r="F56" s="132"/>
    </row>
    <row r="57" spans="1:6" s="130" customFormat="1" ht="12.75">
      <c r="A57" s="131"/>
      <c r="B57" s="132"/>
      <c r="C57" s="133"/>
      <c r="D57" s="132"/>
      <c r="E57" s="132"/>
      <c r="F57" s="132"/>
    </row>
    <row r="58" spans="1:6" s="130" customFormat="1" ht="12.75">
      <c r="A58" s="131"/>
      <c r="B58" s="132"/>
      <c r="C58" s="133"/>
      <c r="D58" s="132"/>
      <c r="E58" s="132"/>
      <c r="F58" s="132"/>
    </row>
    <row r="59" spans="1:6" s="130" customFormat="1" ht="12.75">
      <c r="A59" s="131"/>
      <c r="B59" s="132"/>
      <c r="C59" s="133"/>
      <c r="D59" s="132"/>
      <c r="E59" s="132"/>
      <c r="F59" s="132"/>
    </row>
    <row r="60" spans="1:6" s="130" customFormat="1" ht="12.75">
      <c r="A60" s="131"/>
      <c r="B60" s="132"/>
      <c r="C60" s="133"/>
      <c r="D60" s="132"/>
      <c r="E60" s="132"/>
      <c r="F60" s="132"/>
    </row>
    <row r="61" spans="1:6" s="130" customFormat="1" ht="12.75">
      <c r="A61" s="131"/>
      <c r="B61" s="132"/>
      <c r="C61" s="133"/>
      <c r="D61" s="132"/>
      <c r="E61" s="132"/>
      <c r="F61" s="132"/>
    </row>
    <row r="62" spans="1:6" s="130" customFormat="1" ht="12.75">
      <c r="A62" s="131"/>
      <c r="B62" s="132"/>
      <c r="C62" s="133"/>
      <c r="D62" s="132"/>
      <c r="E62" s="132"/>
      <c r="F62" s="132"/>
    </row>
    <row r="63" spans="1:6" s="130" customFormat="1" ht="13.5" thickBot="1">
      <c r="A63" s="131"/>
      <c r="B63" s="132"/>
      <c r="C63" s="133"/>
      <c r="D63" s="132"/>
      <c r="E63" s="132"/>
      <c r="F63" s="132"/>
    </row>
    <row r="64" spans="1:8" ht="12.75" customHeight="1">
      <c r="A64" s="134" t="s">
        <v>0</v>
      </c>
      <c r="B64" s="135" t="s">
        <v>0</v>
      </c>
      <c r="C64" s="135" t="s">
        <v>1</v>
      </c>
      <c r="D64" s="135" t="s">
        <v>0</v>
      </c>
      <c r="E64" s="136" t="s">
        <v>2</v>
      </c>
      <c r="F64" s="136" t="s">
        <v>2</v>
      </c>
      <c r="G64" s="9" t="s">
        <v>86</v>
      </c>
      <c r="H64" s="10" t="s">
        <v>55</v>
      </c>
    </row>
    <row r="65" spans="1:8" ht="16.5" customHeight="1" thickBot="1">
      <c r="A65" s="137" t="s">
        <v>3</v>
      </c>
      <c r="B65" s="138" t="s">
        <v>56</v>
      </c>
      <c r="C65" s="139"/>
      <c r="D65" s="138" t="s">
        <v>4</v>
      </c>
      <c r="E65" s="139" t="s">
        <v>5</v>
      </c>
      <c r="F65" s="139" t="s">
        <v>6</v>
      </c>
      <c r="G65" s="14" t="s">
        <v>87</v>
      </c>
      <c r="H65" s="140"/>
    </row>
    <row r="66" spans="1:8" ht="13.5" thickBot="1">
      <c r="A66" s="141"/>
      <c r="B66" s="142"/>
      <c r="C66" s="143" t="s">
        <v>61</v>
      </c>
      <c r="D66" s="142"/>
      <c r="E66" s="142"/>
      <c r="F66" s="144"/>
      <c r="G66" s="145"/>
      <c r="H66" s="146"/>
    </row>
    <row r="67" spans="1:8" ht="12.75">
      <c r="A67" s="147">
        <v>1</v>
      </c>
      <c r="B67" s="465">
        <v>12</v>
      </c>
      <c r="C67" s="149" t="s">
        <v>119</v>
      </c>
      <c r="D67" s="150">
        <v>5</v>
      </c>
      <c r="E67" s="150">
        <v>5</v>
      </c>
      <c r="F67" s="151">
        <v>7</v>
      </c>
      <c r="G67" s="136"/>
      <c r="H67" s="152"/>
    </row>
    <row r="68" spans="1:8" s="92" customFormat="1" ht="12.75">
      <c r="A68" s="153">
        <v>2</v>
      </c>
      <c r="B68" s="466"/>
      <c r="C68" s="155" t="s">
        <v>92</v>
      </c>
      <c r="D68" s="154">
        <v>6</v>
      </c>
      <c r="E68" s="154">
        <v>9</v>
      </c>
      <c r="F68" s="156">
        <v>3</v>
      </c>
      <c r="G68" s="158">
        <v>2018</v>
      </c>
      <c r="H68" s="159"/>
    </row>
    <row r="69" spans="1:8" s="92" customFormat="1" ht="12.75">
      <c r="A69" s="153">
        <v>3</v>
      </c>
      <c r="B69" s="466"/>
      <c r="C69" s="160" t="s">
        <v>120</v>
      </c>
      <c r="D69" s="161" t="s">
        <v>63</v>
      </c>
      <c r="E69" s="154">
        <v>9</v>
      </c>
      <c r="F69" s="156">
        <v>5</v>
      </c>
      <c r="G69" s="158"/>
      <c r="H69" s="159"/>
    </row>
    <row r="70" spans="1:8" s="169" customFormat="1" ht="13.5" thickBot="1">
      <c r="A70" s="162"/>
      <c r="B70" s="467"/>
      <c r="C70" s="164" t="s">
        <v>80</v>
      </c>
      <c r="D70" s="165"/>
      <c r="E70" s="165"/>
      <c r="F70" s="165">
        <f>SUM(F67:F69)</f>
        <v>15</v>
      </c>
      <c r="G70" s="167"/>
      <c r="H70" s="168"/>
    </row>
    <row r="71" spans="1:8" s="169" customFormat="1" ht="12.75">
      <c r="A71" s="153">
        <v>1</v>
      </c>
      <c r="B71" s="170">
        <v>13</v>
      </c>
      <c r="C71" s="171" t="s">
        <v>93</v>
      </c>
      <c r="D71" s="154">
        <v>4</v>
      </c>
      <c r="E71" s="154">
        <v>9</v>
      </c>
      <c r="F71" s="156">
        <v>4</v>
      </c>
      <c r="G71" s="172"/>
      <c r="H71" s="173"/>
    </row>
    <row r="72" spans="1:8" s="169" customFormat="1" ht="12.75">
      <c r="A72" s="153">
        <v>2</v>
      </c>
      <c r="B72" s="170"/>
      <c r="C72" s="171" t="s">
        <v>93</v>
      </c>
      <c r="D72" s="174">
        <v>6</v>
      </c>
      <c r="E72" s="174">
        <v>5</v>
      </c>
      <c r="F72" s="175">
        <v>6</v>
      </c>
      <c r="G72" s="158">
        <v>2018</v>
      </c>
      <c r="H72" s="176"/>
    </row>
    <row r="73" spans="1:8" s="169" customFormat="1" ht="13.5" thickBot="1">
      <c r="A73" s="162"/>
      <c r="B73" s="177"/>
      <c r="C73" s="164" t="s">
        <v>80</v>
      </c>
      <c r="D73" s="165"/>
      <c r="E73" s="165"/>
      <c r="F73" s="165">
        <f>SUM(F71:F72)</f>
        <v>10</v>
      </c>
      <c r="G73" s="167"/>
      <c r="H73" s="168"/>
    </row>
    <row r="74" spans="1:8" s="169" customFormat="1" ht="12.75">
      <c r="A74" s="178">
        <v>1</v>
      </c>
      <c r="B74" s="179"/>
      <c r="C74" s="180" t="s">
        <v>121</v>
      </c>
      <c r="D74" s="179">
        <v>5</v>
      </c>
      <c r="E74" s="179">
        <v>5</v>
      </c>
      <c r="F74" s="179">
        <v>8</v>
      </c>
      <c r="G74" s="181"/>
      <c r="H74" s="182"/>
    </row>
    <row r="75" spans="1:8" s="169" customFormat="1" ht="12.75">
      <c r="A75" s="153">
        <v>2</v>
      </c>
      <c r="B75" s="157">
        <v>14</v>
      </c>
      <c r="C75" s="183" t="s">
        <v>122</v>
      </c>
      <c r="D75" s="154">
        <v>7</v>
      </c>
      <c r="E75" s="154">
        <v>9</v>
      </c>
      <c r="F75" s="154">
        <v>3</v>
      </c>
      <c r="G75" s="158">
        <v>2018</v>
      </c>
      <c r="H75" s="173"/>
    </row>
    <row r="76" spans="1:8" s="169" customFormat="1" ht="12.75">
      <c r="A76" s="153">
        <v>3</v>
      </c>
      <c r="B76" s="157"/>
      <c r="C76" s="183" t="s">
        <v>123</v>
      </c>
      <c r="D76" s="154" t="s">
        <v>24</v>
      </c>
      <c r="E76" s="154">
        <v>9</v>
      </c>
      <c r="F76" s="154">
        <v>3</v>
      </c>
      <c r="G76" s="185"/>
      <c r="H76" s="64" t="s">
        <v>85</v>
      </c>
    </row>
    <row r="77" spans="1:8" s="169" customFormat="1" ht="13.5" thickBot="1">
      <c r="A77" s="186"/>
      <c r="B77" s="177"/>
      <c r="C77" s="187" t="s">
        <v>80</v>
      </c>
      <c r="D77" s="166"/>
      <c r="E77" s="166"/>
      <c r="F77" s="166">
        <f>SUM(F74:F75)</f>
        <v>11</v>
      </c>
      <c r="G77" s="167"/>
      <c r="H77" s="188"/>
    </row>
    <row r="78" spans="1:8" s="169" customFormat="1" ht="12.75">
      <c r="A78" s="178">
        <v>1</v>
      </c>
      <c r="B78" s="179"/>
      <c r="C78" s="189" t="s">
        <v>124</v>
      </c>
      <c r="D78" s="148">
        <v>8</v>
      </c>
      <c r="E78" s="148">
        <v>9</v>
      </c>
      <c r="F78" s="179">
        <v>2</v>
      </c>
      <c r="G78" s="181"/>
      <c r="H78" s="182"/>
    </row>
    <row r="79" spans="1:8" s="169" customFormat="1" ht="12.75">
      <c r="A79" s="153">
        <v>2</v>
      </c>
      <c r="B79" s="170"/>
      <c r="C79" s="183" t="s">
        <v>94</v>
      </c>
      <c r="D79" s="154">
        <v>6</v>
      </c>
      <c r="E79" s="154">
        <v>9</v>
      </c>
      <c r="F79" s="156">
        <v>3</v>
      </c>
      <c r="G79" s="172"/>
      <c r="H79" s="173"/>
    </row>
    <row r="80" spans="1:8" s="169" customFormat="1" ht="12.75">
      <c r="A80" s="153">
        <v>3</v>
      </c>
      <c r="B80" s="170">
        <v>15</v>
      </c>
      <c r="C80" s="183" t="s">
        <v>26</v>
      </c>
      <c r="D80" s="154">
        <v>17</v>
      </c>
      <c r="E80" s="154">
        <v>5</v>
      </c>
      <c r="F80" s="156">
        <v>7</v>
      </c>
      <c r="G80" s="158">
        <v>2018</v>
      </c>
      <c r="H80" s="173"/>
    </row>
    <row r="81" spans="1:8" s="169" customFormat="1" ht="12.75">
      <c r="A81" s="153">
        <v>4</v>
      </c>
      <c r="B81" s="170"/>
      <c r="C81" s="190" t="s">
        <v>125</v>
      </c>
      <c r="D81" s="154">
        <v>15</v>
      </c>
      <c r="E81" s="154">
        <v>9</v>
      </c>
      <c r="F81" s="156">
        <v>3</v>
      </c>
      <c r="G81" s="172"/>
      <c r="H81" s="173"/>
    </row>
    <row r="82" spans="1:8" s="169" customFormat="1" ht="13.5" thickBot="1">
      <c r="A82" s="191"/>
      <c r="B82" s="170"/>
      <c r="C82" s="192" t="s">
        <v>80</v>
      </c>
      <c r="D82" s="193"/>
      <c r="E82" s="193"/>
      <c r="F82" s="193">
        <f>SUM(F78:F81)</f>
        <v>15</v>
      </c>
      <c r="G82" s="172"/>
      <c r="H82" s="176"/>
    </row>
    <row r="83" spans="1:8" s="92" customFormat="1" ht="12.75">
      <c r="A83" s="194">
        <v>1</v>
      </c>
      <c r="B83" s="462">
        <v>16</v>
      </c>
      <c r="C83" s="195" t="s">
        <v>95</v>
      </c>
      <c r="D83" s="148" t="s">
        <v>64</v>
      </c>
      <c r="E83" s="148">
        <v>9</v>
      </c>
      <c r="F83" s="196">
        <v>6</v>
      </c>
      <c r="G83" s="189">
        <v>2019</v>
      </c>
      <c r="H83" s="197"/>
    </row>
    <row r="84" spans="1:8" s="169" customFormat="1" ht="13.5" thickBot="1">
      <c r="A84" s="198"/>
      <c r="B84" s="468"/>
      <c r="C84" s="164" t="s">
        <v>126</v>
      </c>
      <c r="D84" s="165"/>
      <c r="E84" s="165"/>
      <c r="F84" s="199">
        <f>SUM(F83:F83)</f>
        <v>6</v>
      </c>
      <c r="G84" s="200"/>
      <c r="H84" s="201"/>
    </row>
    <row r="85" spans="1:8" s="169" customFormat="1" ht="12.75">
      <c r="A85" s="194">
        <v>1</v>
      </c>
      <c r="B85" s="148">
        <v>17</v>
      </c>
      <c r="C85" s="195" t="s">
        <v>96</v>
      </c>
      <c r="D85" s="148">
        <v>1</v>
      </c>
      <c r="E85" s="148">
        <v>9</v>
      </c>
      <c r="F85" s="196">
        <v>7</v>
      </c>
      <c r="G85" s="189">
        <v>2019</v>
      </c>
      <c r="H85" s="202"/>
    </row>
    <row r="86" spans="1:8" s="169" customFormat="1" ht="13.5" thickBot="1">
      <c r="A86" s="198"/>
      <c r="B86" s="203"/>
      <c r="C86" s="164" t="s">
        <v>126</v>
      </c>
      <c r="D86" s="165"/>
      <c r="E86" s="165"/>
      <c r="F86" s="199">
        <f>F85</f>
        <v>7</v>
      </c>
      <c r="G86" s="200"/>
      <c r="H86" s="204"/>
    </row>
    <row r="87" spans="1:8" s="169" customFormat="1" ht="13.5" thickBot="1">
      <c r="A87" s="205"/>
      <c r="B87" s="206"/>
      <c r="C87" s="207"/>
      <c r="D87" s="193"/>
      <c r="E87" s="193"/>
      <c r="F87" s="208"/>
      <c r="G87" s="172"/>
      <c r="H87" s="209"/>
    </row>
    <row r="88" spans="1:8" s="169" customFormat="1" ht="13.5" thickBot="1">
      <c r="A88" s="210"/>
      <c r="B88" s="142"/>
      <c r="C88" s="143" t="s">
        <v>79</v>
      </c>
      <c r="D88" s="213"/>
      <c r="E88" s="213"/>
      <c r="F88" s="214"/>
      <c r="G88" s="215"/>
      <c r="H88" s="216"/>
    </row>
    <row r="89" spans="1:8" ht="12.75">
      <c r="A89" s="217">
        <v>1</v>
      </c>
      <c r="B89" s="206">
        <v>18</v>
      </c>
      <c r="C89" s="218" t="s">
        <v>62</v>
      </c>
      <c r="D89" s="219">
        <v>33</v>
      </c>
      <c r="E89" s="219">
        <v>5</v>
      </c>
      <c r="F89" s="220">
        <v>7</v>
      </c>
      <c r="G89" s="37"/>
      <c r="H89" s="221"/>
    </row>
    <row r="90" spans="1:8" ht="12.75" customHeight="1" thickBot="1">
      <c r="A90" s="222"/>
      <c r="B90" s="138"/>
      <c r="C90" s="223" t="s">
        <v>126</v>
      </c>
      <c r="D90" s="203"/>
      <c r="E90" s="203"/>
      <c r="F90" s="224">
        <f>SUM(F89:F89)</f>
        <v>7</v>
      </c>
      <c r="G90" s="225"/>
      <c r="H90" s="84"/>
    </row>
    <row r="91" spans="1:8" s="230" customFormat="1" ht="12.75">
      <c r="A91" s="226">
        <v>1</v>
      </c>
      <c r="B91" s="170">
        <v>19</v>
      </c>
      <c r="C91" s="227" t="s">
        <v>127</v>
      </c>
      <c r="D91" s="154">
        <v>16</v>
      </c>
      <c r="E91" s="154">
        <v>5</v>
      </c>
      <c r="F91" s="156">
        <v>7</v>
      </c>
      <c r="G91" s="228">
        <v>2019</v>
      </c>
      <c r="H91" s="229"/>
    </row>
    <row r="92" spans="1:8" s="230" customFormat="1" ht="12.75">
      <c r="A92" s="226">
        <v>2</v>
      </c>
      <c r="B92" s="170"/>
      <c r="C92" s="231" t="s">
        <v>128</v>
      </c>
      <c r="D92" s="154" t="s">
        <v>31</v>
      </c>
      <c r="E92" s="154">
        <v>9</v>
      </c>
      <c r="F92" s="156">
        <v>1</v>
      </c>
      <c r="G92" s="232"/>
      <c r="H92" s="229"/>
    </row>
    <row r="93" spans="1:8" s="230" customFormat="1" ht="11.25" customHeight="1" thickBot="1">
      <c r="A93" s="233"/>
      <c r="B93" s="170"/>
      <c r="C93" s="192" t="s">
        <v>129</v>
      </c>
      <c r="D93" s="174"/>
      <c r="E93" s="174"/>
      <c r="F93" s="234">
        <f>SUM(F91:F92)</f>
        <v>8</v>
      </c>
      <c r="G93" s="235"/>
      <c r="H93" s="236"/>
    </row>
    <row r="94" spans="1:8" s="169" customFormat="1" ht="13.5" thickBot="1">
      <c r="A94" s="237"/>
      <c r="B94" s="142"/>
      <c r="C94" s="143" t="s">
        <v>81</v>
      </c>
      <c r="D94" s="238"/>
      <c r="E94" s="238"/>
      <c r="F94" s="214"/>
      <c r="G94" s="215"/>
      <c r="H94" s="216"/>
    </row>
    <row r="95" spans="1:8" s="230" customFormat="1" ht="11.25" customHeight="1">
      <c r="A95" s="239">
        <v>1</v>
      </c>
      <c r="B95" s="170"/>
      <c r="C95" s="240" t="s">
        <v>28</v>
      </c>
      <c r="D95" s="241">
        <v>10</v>
      </c>
      <c r="E95" s="241">
        <v>5</v>
      </c>
      <c r="F95" s="241">
        <v>12</v>
      </c>
      <c r="G95" s="242"/>
      <c r="H95" s="243"/>
    </row>
    <row r="96" spans="1:8" s="230" customFormat="1" ht="11.25" customHeight="1">
      <c r="A96" s="244">
        <v>2</v>
      </c>
      <c r="B96" s="241">
        <v>20</v>
      </c>
      <c r="C96" s="240" t="s">
        <v>97</v>
      </c>
      <c r="D96" s="154">
        <v>12</v>
      </c>
      <c r="E96" s="154" t="s">
        <v>82</v>
      </c>
      <c r="F96" s="154">
        <v>7</v>
      </c>
      <c r="G96" s="228">
        <v>2018</v>
      </c>
      <c r="H96" s="229"/>
    </row>
    <row r="97" spans="1:8" s="230" customFormat="1" ht="11.25" customHeight="1" thickBot="1">
      <c r="A97" s="246"/>
      <c r="B97" s="177"/>
      <c r="C97" s="164" t="s">
        <v>80</v>
      </c>
      <c r="D97" s="177"/>
      <c r="E97" s="177"/>
      <c r="F97" s="247">
        <f>SUM(F95:F96)</f>
        <v>19</v>
      </c>
      <c r="G97" s="248"/>
      <c r="H97" s="249"/>
    </row>
    <row r="98" spans="1:8" s="230" customFormat="1" ht="11.25" customHeight="1">
      <c r="A98" s="244">
        <v>1</v>
      </c>
      <c r="B98" s="157">
        <v>21</v>
      </c>
      <c r="C98" s="171" t="s">
        <v>97</v>
      </c>
      <c r="D98" s="154">
        <v>8</v>
      </c>
      <c r="E98" s="154">
        <v>9</v>
      </c>
      <c r="F98" s="154">
        <v>3</v>
      </c>
      <c r="G98" s="228">
        <v>2019</v>
      </c>
      <c r="H98" s="64" t="s">
        <v>85</v>
      </c>
    </row>
    <row r="99" spans="1:8" s="230" customFormat="1" ht="11.25" customHeight="1" thickBot="1">
      <c r="A99" s="246"/>
      <c r="B99" s="250"/>
      <c r="C99" s="251" t="s">
        <v>80</v>
      </c>
      <c r="D99" s="252"/>
      <c r="E99" s="177"/>
      <c r="F99" s="247">
        <v>3</v>
      </c>
      <c r="G99" s="248"/>
      <c r="H99" s="249"/>
    </row>
    <row r="100" spans="1:8" s="92" customFormat="1" ht="12.75">
      <c r="A100" s="253">
        <v>1</v>
      </c>
      <c r="B100" s="254"/>
      <c r="C100" s="88" t="s">
        <v>98</v>
      </c>
      <c r="D100" s="52" t="s">
        <v>44</v>
      </c>
      <c r="E100" s="52">
        <v>9</v>
      </c>
      <c r="F100" s="255">
        <v>9</v>
      </c>
      <c r="G100" s="256"/>
      <c r="H100" s="257"/>
    </row>
    <row r="101" spans="1:8" s="92" customFormat="1" ht="12.75">
      <c r="A101" s="253">
        <v>2</v>
      </c>
      <c r="B101" s="254">
        <v>22</v>
      </c>
      <c r="C101" s="258" t="s">
        <v>73</v>
      </c>
      <c r="D101" s="52">
        <v>3</v>
      </c>
      <c r="E101" s="52">
        <v>5</v>
      </c>
      <c r="F101" s="52">
        <v>6</v>
      </c>
      <c r="G101" s="256"/>
      <c r="H101" s="259"/>
    </row>
    <row r="102" spans="1:8" s="230" customFormat="1" ht="13.5" thickBot="1">
      <c r="A102" s="260"/>
      <c r="B102" s="261"/>
      <c r="C102" s="262" t="s">
        <v>126</v>
      </c>
      <c r="D102" s="82"/>
      <c r="E102" s="82"/>
      <c r="F102" s="82">
        <f>SUM(F100:F101)</f>
        <v>15</v>
      </c>
      <c r="G102" s="263"/>
      <c r="H102" s="249"/>
    </row>
    <row r="103" spans="1:8" ht="12.75">
      <c r="A103" s="264">
        <v>1</v>
      </c>
      <c r="B103" s="265"/>
      <c r="C103" s="266" t="s">
        <v>130</v>
      </c>
      <c r="D103" s="47">
        <v>21</v>
      </c>
      <c r="E103" s="47">
        <v>5</v>
      </c>
      <c r="F103" s="47">
        <v>12</v>
      </c>
      <c r="G103" s="267"/>
      <c r="H103" s="10"/>
    </row>
    <row r="104" spans="1:8" ht="12.75">
      <c r="A104" s="268">
        <v>2</v>
      </c>
      <c r="B104" s="269">
        <v>23</v>
      </c>
      <c r="C104" s="270" t="s">
        <v>73</v>
      </c>
      <c r="D104" s="35">
        <v>4</v>
      </c>
      <c r="E104" s="35">
        <v>5</v>
      </c>
      <c r="F104" s="35">
        <v>6</v>
      </c>
      <c r="G104" s="271">
        <v>2019</v>
      </c>
      <c r="H104" s="272"/>
    </row>
    <row r="105" spans="1:8" ht="12.75">
      <c r="A105" s="273"/>
      <c r="B105" s="269"/>
      <c r="C105" s="270" t="s">
        <v>73</v>
      </c>
      <c r="D105" s="274"/>
      <c r="E105" s="35">
        <v>9</v>
      </c>
      <c r="F105" s="35">
        <v>1</v>
      </c>
      <c r="G105" s="271"/>
      <c r="H105" s="275"/>
    </row>
    <row r="106" spans="1:8" ht="12.75">
      <c r="A106" s="276">
        <v>3</v>
      </c>
      <c r="B106" s="277"/>
      <c r="C106" s="270" t="s">
        <v>131</v>
      </c>
      <c r="D106" s="35">
        <v>23</v>
      </c>
      <c r="E106" s="35">
        <v>9</v>
      </c>
      <c r="F106" s="35">
        <v>2</v>
      </c>
      <c r="G106" s="271"/>
      <c r="H106" s="272"/>
    </row>
    <row r="107" spans="1:8" ht="13.5" thickBot="1">
      <c r="A107" s="278"/>
      <c r="B107" s="279"/>
      <c r="C107" s="262" t="s">
        <v>80</v>
      </c>
      <c r="D107" s="280"/>
      <c r="E107" s="82"/>
      <c r="F107" s="82">
        <f>SUM(F103:F106)</f>
        <v>21</v>
      </c>
      <c r="G107" s="225"/>
      <c r="H107" s="15"/>
    </row>
    <row r="108" spans="1:32" s="288" customFormat="1" ht="13.5" thickBot="1">
      <c r="A108" s="281">
        <f>A106+A101+A98+A96+A92+A85+A83+A81+A76+A72+A50+A42+A39+A37+A28+A22+A19+A15+A9</f>
        <v>49</v>
      </c>
      <c r="B108" s="282">
        <v>23</v>
      </c>
      <c r="C108" s="283" t="s">
        <v>88</v>
      </c>
      <c r="D108" s="282"/>
      <c r="E108" s="282"/>
      <c r="F108" s="284"/>
      <c r="G108" s="285"/>
      <c r="H108" s="286"/>
      <c r="I108" s="287"/>
      <c r="J108" s="287"/>
      <c r="K108" s="287"/>
      <c r="L108" s="287"/>
      <c r="M108" s="287"/>
      <c r="N108" s="287"/>
      <c r="O108" s="287"/>
      <c r="P108" s="287"/>
      <c r="Q108" s="287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</row>
    <row r="109" spans="1:17" s="73" customFormat="1" ht="12.75">
      <c r="A109" s="291"/>
      <c r="B109" s="292"/>
      <c r="C109" s="293"/>
      <c r="D109" s="294"/>
      <c r="E109" s="294"/>
      <c r="F109" s="294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</row>
    <row r="110" spans="1:17" s="73" customFormat="1" ht="12.75">
      <c r="A110" s="291"/>
      <c r="B110" s="292"/>
      <c r="C110" s="293"/>
      <c r="D110" s="294"/>
      <c r="E110" s="294"/>
      <c r="F110" s="294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</row>
    <row r="111" spans="1:17" s="211" customFormat="1" ht="15.75">
      <c r="A111" s="418"/>
      <c r="B111" s="388"/>
      <c r="C111" s="357"/>
      <c r="D111" s="323"/>
      <c r="E111" s="323"/>
      <c r="F111" s="324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</row>
    <row r="112" spans="1:17" s="211" customFormat="1" ht="15.75">
      <c r="A112" s="418"/>
      <c r="B112" s="388"/>
      <c r="C112" s="212"/>
      <c r="D112" s="323"/>
      <c r="E112" s="323"/>
      <c r="F112" s="323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</row>
    <row r="113" spans="1:17" s="211" customFormat="1" ht="15.75">
      <c r="A113" s="418"/>
      <c r="B113" s="323"/>
      <c r="C113" s="357"/>
      <c r="D113" s="323"/>
      <c r="E113" s="323"/>
      <c r="F113" s="324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</row>
    <row r="114" spans="1:17" s="211" customFormat="1" ht="15.75">
      <c r="A114" s="418"/>
      <c r="B114" s="323"/>
      <c r="C114" s="212"/>
      <c r="D114" s="323"/>
      <c r="E114" s="323"/>
      <c r="F114" s="323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</row>
    <row r="115" spans="1:17" s="211" customFormat="1" ht="15.75">
      <c r="A115" s="418"/>
      <c r="B115" s="323"/>
      <c r="C115" s="357"/>
      <c r="D115" s="323"/>
      <c r="E115" s="323"/>
      <c r="F115" s="324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</row>
    <row r="116" spans="1:17" s="73" customFormat="1" ht="12.75">
      <c r="A116" s="291"/>
      <c r="B116" s="294"/>
      <c r="C116" s="293"/>
      <c r="D116" s="294"/>
      <c r="E116" s="294"/>
      <c r="F116" s="294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</row>
    <row r="117" spans="1:17" s="73" customFormat="1" ht="12.75">
      <c r="A117" s="291"/>
      <c r="B117" s="294"/>
      <c r="C117" s="293"/>
      <c r="D117" s="294"/>
      <c r="E117" s="294"/>
      <c r="F117" s="294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</row>
    <row r="118" spans="1:17" s="73" customFormat="1" ht="12.75">
      <c r="A118" s="291"/>
      <c r="B118" s="294"/>
      <c r="C118" s="293"/>
      <c r="D118" s="294"/>
      <c r="E118" s="294"/>
      <c r="F118" s="294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</row>
    <row r="119" spans="1:17" s="73" customFormat="1" ht="12.75">
      <c r="A119" s="291"/>
      <c r="B119" s="294"/>
      <c r="C119" s="293"/>
      <c r="D119" s="294"/>
      <c r="E119" s="294"/>
      <c r="F119" s="294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</row>
    <row r="120" spans="1:17" s="73" customFormat="1" ht="12.75">
      <c r="A120" s="291"/>
      <c r="B120" s="294"/>
      <c r="C120" s="293"/>
      <c r="D120" s="294"/>
      <c r="E120" s="294"/>
      <c r="F120" s="294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</row>
    <row r="121" spans="1:17" s="73" customFormat="1" ht="12.75">
      <c r="A121" s="291"/>
      <c r="B121" s="294"/>
      <c r="C121" s="293"/>
      <c r="D121" s="294"/>
      <c r="E121" s="294"/>
      <c r="F121" s="294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</row>
    <row r="122" spans="1:17" s="73" customFormat="1" ht="12.75">
      <c r="A122" s="291"/>
      <c r="B122" s="294"/>
      <c r="C122" s="293"/>
      <c r="D122" s="294"/>
      <c r="E122" s="294"/>
      <c r="F122" s="294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</row>
    <row r="123" spans="1:17" s="73" customFormat="1" ht="12.75">
      <c r="A123" s="291"/>
      <c r="B123" s="294"/>
      <c r="C123" s="293"/>
      <c r="D123" s="294"/>
      <c r="E123" s="294"/>
      <c r="F123" s="294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</row>
    <row r="124" spans="1:17" s="73" customFormat="1" ht="12.75">
      <c r="A124" s="291"/>
      <c r="B124" s="294"/>
      <c r="C124" s="293"/>
      <c r="D124" s="294"/>
      <c r="E124" s="294"/>
      <c r="F124" s="294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</row>
    <row r="125" spans="1:17" s="73" customFormat="1" ht="12.75">
      <c r="A125" s="291"/>
      <c r="B125" s="294"/>
      <c r="C125" s="293"/>
      <c r="D125" s="294"/>
      <c r="E125" s="294"/>
      <c r="F125" s="294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</row>
    <row r="126" spans="1:17" s="73" customFormat="1" ht="12.75">
      <c r="A126" s="291"/>
      <c r="B126" s="294"/>
      <c r="C126" s="293"/>
      <c r="D126" s="294"/>
      <c r="E126" s="294"/>
      <c r="F126" s="294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</row>
    <row r="127" spans="1:17" s="73" customFormat="1" ht="12.75">
      <c r="A127" s="291"/>
      <c r="B127" s="294"/>
      <c r="C127" s="293"/>
      <c r="D127" s="294"/>
      <c r="E127" s="294"/>
      <c r="F127" s="294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</row>
    <row r="128" spans="1:17" s="73" customFormat="1" ht="12.75">
      <c r="A128" s="291"/>
      <c r="B128" s="294"/>
      <c r="C128" s="293"/>
      <c r="D128" s="294"/>
      <c r="E128" s="294"/>
      <c r="F128" s="294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</row>
    <row r="129" spans="1:17" s="73" customFormat="1" ht="12.75">
      <c r="A129" s="291"/>
      <c r="B129" s="294"/>
      <c r="C129" s="293"/>
      <c r="D129" s="294"/>
      <c r="E129" s="294"/>
      <c r="F129" s="294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</row>
    <row r="130" spans="1:17" s="73" customFormat="1" ht="12.75">
      <c r="A130" s="291"/>
      <c r="B130" s="294"/>
      <c r="C130" s="293"/>
      <c r="D130" s="294"/>
      <c r="E130" s="294"/>
      <c r="F130" s="294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</row>
    <row r="131" spans="1:17" s="73" customFormat="1" ht="12.75">
      <c r="A131" s="291"/>
      <c r="B131" s="294"/>
      <c r="C131" s="293"/>
      <c r="D131" s="294"/>
      <c r="E131" s="294"/>
      <c r="F131" s="294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</row>
    <row r="132" spans="1:17" s="73" customFormat="1" ht="12.75">
      <c r="A132" s="291"/>
      <c r="B132" s="294"/>
      <c r="C132" s="293"/>
      <c r="D132" s="294"/>
      <c r="E132" s="294"/>
      <c r="F132" s="294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</row>
    <row r="133" spans="1:17" s="73" customFormat="1" ht="12.75">
      <c r="A133" s="291"/>
      <c r="B133" s="294"/>
      <c r="C133" s="293"/>
      <c r="D133" s="294"/>
      <c r="E133" s="294"/>
      <c r="F133" s="294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</row>
    <row r="134" spans="1:17" s="73" customFormat="1" ht="12.75">
      <c r="A134" s="291"/>
      <c r="B134" s="294"/>
      <c r="C134" s="293"/>
      <c r="D134" s="294"/>
      <c r="E134" s="294"/>
      <c r="F134" s="294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</row>
    <row r="135" spans="1:17" s="73" customFormat="1" ht="13.5" thickBot="1">
      <c r="A135" s="291"/>
      <c r="B135" s="294"/>
      <c r="C135" s="293"/>
      <c r="D135" s="294"/>
      <c r="E135" s="294"/>
      <c r="F135" s="294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</row>
    <row r="136" spans="1:8" ht="12.75" customHeight="1">
      <c r="A136" s="6" t="s">
        <v>0</v>
      </c>
      <c r="B136" s="7" t="s">
        <v>0</v>
      </c>
      <c r="C136" s="7" t="s">
        <v>1</v>
      </c>
      <c r="D136" s="7" t="s">
        <v>0</v>
      </c>
      <c r="E136" s="8" t="s">
        <v>2</v>
      </c>
      <c r="F136" s="8" t="s">
        <v>2</v>
      </c>
      <c r="G136" s="136" t="s">
        <v>53</v>
      </c>
      <c r="H136" s="8" t="s">
        <v>54</v>
      </c>
    </row>
    <row r="137" spans="1:8" ht="12" customHeight="1" thickBot="1">
      <c r="A137" s="11" t="s">
        <v>3</v>
      </c>
      <c r="B137" s="12" t="s">
        <v>56</v>
      </c>
      <c r="C137" s="13"/>
      <c r="D137" s="12" t="s">
        <v>4</v>
      </c>
      <c r="E137" s="13" t="s">
        <v>5</v>
      </c>
      <c r="F137" s="13" t="s">
        <v>6</v>
      </c>
      <c r="G137" s="139" t="s">
        <v>57</v>
      </c>
      <c r="H137" s="13">
        <v>2019</v>
      </c>
    </row>
    <row r="138" spans="1:8" ht="12.75">
      <c r="A138" s="295"/>
      <c r="B138" s="296"/>
      <c r="C138" s="207" t="s">
        <v>29</v>
      </c>
      <c r="D138" s="206"/>
      <c r="E138" s="206"/>
      <c r="F138" s="297"/>
      <c r="G138" s="51"/>
      <c r="H138" s="51"/>
    </row>
    <row r="139" spans="1:8" ht="12.75">
      <c r="A139" s="298">
        <v>1</v>
      </c>
      <c r="B139" s="458">
        <v>1</v>
      </c>
      <c r="C139" s="299" t="s">
        <v>8</v>
      </c>
      <c r="D139" s="150" t="s">
        <v>30</v>
      </c>
      <c r="E139" s="150">
        <v>10</v>
      </c>
      <c r="F139" s="300">
        <v>1</v>
      </c>
      <c r="G139" s="99"/>
      <c r="H139" s="271"/>
    </row>
    <row r="140" spans="1:8" ht="12.75">
      <c r="A140" s="298">
        <v>2</v>
      </c>
      <c r="B140" s="458"/>
      <c r="C140" s="299" t="s">
        <v>8</v>
      </c>
      <c r="D140" s="150" t="s">
        <v>31</v>
      </c>
      <c r="E140" s="150">
        <v>10</v>
      </c>
      <c r="F140" s="300">
        <v>1</v>
      </c>
      <c r="G140" s="99"/>
      <c r="H140" s="271"/>
    </row>
    <row r="141" spans="1:8" ht="12.75">
      <c r="A141" s="298">
        <v>3</v>
      </c>
      <c r="B141" s="458"/>
      <c r="C141" s="299" t="s">
        <v>8</v>
      </c>
      <c r="D141" s="245" t="s">
        <v>32</v>
      </c>
      <c r="E141" s="150">
        <v>10</v>
      </c>
      <c r="F141" s="300">
        <v>1</v>
      </c>
      <c r="G141" s="99"/>
      <c r="H141" s="271"/>
    </row>
    <row r="142" spans="1:8" s="73" customFormat="1" ht="9.75" customHeight="1" thickBot="1">
      <c r="A142" s="301"/>
      <c r="B142" s="459"/>
      <c r="C142" s="223" t="s">
        <v>7</v>
      </c>
      <c r="D142" s="302"/>
      <c r="E142" s="302"/>
      <c r="F142" s="224">
        <f>SUM(F139:F141)</f>
        <v>3</v>
      </c>
      <c r="G142" s="303"/>
      <c r="H142" s="303"/>
    </row>
    <row r="143" spans="1:8" ht="12.75">
      <c r="A143" s="304">
        <v>1</v>
      </c>
      <c r="B143" s="469">
        <v>2</v>
      </c>
      <c r="C143" s="305" t="s">
        <v>8</v>
      </c>
      <c r="D143" s="151">
        <v>33</v>
      </c>
      <c r="E143" s="151">
        <v>10</v>
      </c>
      <c r="F143" s="306">
        <v>6</v>
      </c>
      <c r="G143" s="267"/>
      <c r="H143" s="267"/>
    </row>
    <row r="144" spans="1:8" ht="12.75">
      <c r="A144" s="307">
        <v>2</v>
      </c>
      <c r="B144" s="463"/>
      <c r="C144" s="308" t="s">
        <v>8</v>
      </c>
      <c r="D144" s="150">
        <v>35</v>
      </c>
      <c r="E144" s="150">
        <v>10</v>
      </c>
      <c r="F144" s="300">
        <v>3</v>
      </c>
      <c r="G144" s="99"/>
      <c r="H144" s="271"/>
    </row>
    <row r="145" spans="1:8" ht="12.75">
      <c r="A145" s="244">
        <v>3</v>
      </c>
      <c r="B145" s="463"/>
      <c r="C145" s="308" t="s">
        <v>8</v>
      </c>
      <c r="D145" s="245">
        <v>31</v>
      </c>
      <c r="E145" s="150">
        <v>5</v>
      </c>
      <c r="F145" s="300">
        <v>4</v>
      </c>
      <c r="G145" s="99"/>
      <c r="H145" s="271"/>
    </row>
    <row r="146" spans="1:8" ht="12.75">
      <c r="A146" s="309">
        <v>4</v>
      </c>
      <c r="B146" s="463"/>
      <c r="C146" s="308" t="s">
        <v>8</v>
      </c>
      <c r="D146" s="150" t="s">
        <v>33</v>
      </c>
      <c r="E146" s="150">
        <v>10</v>
      </c>
      <c r="F146" s="300">
        <v>1</v>
      </c>
      <c r="G146" s="99"/>
      <c r="H146" s="271"/>
    </row>
    <row r="147" spans="1:8" ht="12.75">
      <c r="A147" s="310">
        <v>5</v>
      </c>
      <c r="B147" s="463"/>
      <c r="C147" s="308" t="s">
        <v>8</v>
      </c>
      <c r="D147" s="150" t="s">
        <v>34</v>
      </c>
      <c r="E147" s="150">
        <v>5</v>
      </c>
      <c r="F147" s="300">
        <v>4</v>
      </c>
      <c r="G147" s="99"/>
      <c r="H147" s="271"/>
    </row>
    <row r="148" spans="1:8" s="169" customFormat="1" ht="11.25" customHeight="1" thickBot="1">
      <c r="A148" s="311"/>
      <c r="B148" s="468"/>
      <c r="C148" s="164" t="s">
        <v>9</v>
      </c>
      <c r="D148" s="165"/>
      <c r="E148" s="165"/>
      <c r="F148" s="199">
        <f>SUM(F143:F147)</f>
        <v>18</v>
      </c>
      <c r="G148" s="312"/>
      <c r="H148" s="312"/>
    </row>
    <row r="149" spans="1:8" ht="12.75">
      <c r="A149" s="313">
        <v>1</v>
      </c>
      <c r="B149" s="135">
        <v>3</v>
      </c>
      <c r="C149" s="314" t="s">
        <v>8</v>
      </c>
      <c r="D149" s="151">
        <v>42</v>
      </c>
      <c r="E149" s="151">
        <v>5</v>
      </c>
      <c r="F149" s="306">
        <v>6</v>
      </c>
      <c r="G149" s="267"/>
      <c r="H149" s="267"/>
    </row>
    <row r="150" spans="1:8" ht="9" customHeight="1">
      <c r="A150" s="226"/>
      <c r="B150" s="206"/>
      <c r="C150" s="299"/>
      <c r="D150" s="150"/>
      <c r="E150" s="150">
        <v>9</v>
      </c>
      <c r="F150" s="300">
        <v>3</v>
      </c>
      <c r="G150" s="99"/>
      <c r="H150" s="271"/>
    </row>
    <row r="151" spans="1:8" ht="9.75" customHeight="1" thickBot="1">
      <c r="A151" s="315"/>
      <c r="B151" s="138"/>
      <c r="C151" s="164" t="s">
        <v>11</v>
      </c>
      <c r="D151" s="203"/>
      <c r="E151" s="203"/>
      <c r="F151" s="199">
        <f>SUM(F149:F150)</f>
        <v>9</v>
      </c>
      <c r="G151" s="225"/>
      <c r="H151" s="225"/>
    </row>
    <row r="152" spans="1:8" ht="12.75">
      <c r="A152" s="313">
        <v>1</v>
      </c>
      <c r="B152" s="135"/>
      <c r="C152" s="316" t="s">
        <v>35</v>
      </c>
      <c r="D152" s="151">
        <v>3</v>
      </c>
      <c r="E152" s="151">
        <v>5</v>
      </c>
      <c r="F152" s="306">
        <v>6</v>
      </c>
      <c r="G152" s="267"/>
      <c r="H152" s="267"/>
    </row>
    <row r="153" spans="1:8" ht="12.75">
      <c r="A153" s="317">
        <v>2</v>
      </c>
      <c r="B153" s="206">
        <v>4</v>
      </c>
      <c r="C153" s="318" t="s">
        <v>99</v>
      </c>
      <c r="D153" s="245">
        <v>1</v>
      </c>
      <c r="E153" s="150">
        <v>5</v>
      </c>
      <c r="F153" s="300">
        <v>3</v>
      </c>
      <c r="G153" s="99"/>
      <c r="H153" s="271"/>
    </row>
    <row r="154" spans="1:8" ht="11.25" customHeight="1">
      <c r="A154" s="319">
        <v>3</v>
      </c>
      <c r="B154" s="206"/>
      <c r="C154" s="320" t="s">
        <v>35</v>
      </c>
      <c r="D154" s="321" t="s">
        <v>36</v>
      </c>
      <c r="E154" s="321">
        <v>9</v>
      </c>
      <c r="F154" s="297">
        <v>1</v>
      </c>
      <c r="G154" s="322"/>
      <c r="H154" s="326"/>
    </row>
    <row r="155" spans="1:8" ht="10.5" customHeight="1" thickBot="1">
      <c r="A155" s="327"/>
      <c r="B155" s="138"/>
      <c r="C155" s="187" t="s">
        <v>12</v>
      </c>
      <c r="D155" s="138"/>
      <c r="E155" s="138"/>
      <c r="F155" s="247">
        <f>SUM(F152:F154)</f>
        <v>10</v>
      </c>
      <c r="G155" s="13"/>
      <c r="H155" s="13"/>
    </row>
    <row r="156" spans="1:8" ht="12.75">
      <c r="A156" s="328"/>
      <c r="B156" s="151"/>
      <c r="C156" s="329" t="s">
        <v>100</v>
      </c>
      <c r="D156" s="330">
        <v>1</v>
      </c>
      <c r="E156" s="151">
        <v>5</v>
      </c>
      <c r="F156" s="151">
        <v>4</v>
      </c>
      <c r="G156" s="267"/>
      <c r="H156" s="267"/>
    </row>
    <row r="157" spans="1:8" ht="12.75">
      <c r="A157" s="309">
        <v>1</v>
      </c>
      <c r="B157" s="150">
        <v>5</v>
      </c>
      <c r="C157" s="149" t="s">
        <v>65</v>
      </c>
      <c r="D157" s="150">
        <v>10</v>
      </c>
      <c r="E157" s="150">
        <v>9</v>
      </c>
      <c r="F157" s="150">
        <v>3</v>
      </c>
      <c r="G157" s="99"/>
      <c r="H157" s="99"/>
    </row>
    <row r="158" spans="1:8" ht="11.25" customHeight="1" thickBot="1">
      <c r="A158" s="331"/>
      <c r="B158" s="203"/>
      <c r="C158" s="187" t="s">
        <v>14</v>
      </c>
      <c r="D158" s="203"/>
      <c r="E158" s="203"/>
      <c r="F158" s="165">
        <f>SUM(F156:F157)</f>
        <v>7</v>
      </c>
      <c r="G158" s="225"/>
      <c r="H158" s="225"/>
    </row>
    <row r="159" spans="1:8" ht="12.75">
      <c r="A159" s="332">
        <v>1</v>
      </c>
      <c r="B159" s="135"/>
      <c r="C159" s="195" t="s">
        <v>62</v>
      </c>
      <c r="D159" s="330">
        <v>27</v>
      </c>
      <c r="E159" s="148">
        <v>9</v>
      </c>
      <c r="F159" s="333">
        <v>7</v>
      </c>
      <c r="G159" s="8"/>
      <c r="H159" s="8"/>
    </row>
    <row r="160" spans="1:8" ht="12.75">
      <c r="A160" s="309">
        <v>2</v>
      </c>
      <c r="B160" s="206">
        <v>6</v>
      </c>
      <c r="C160" s="149" t="s">
        <v>35</v>
      </c>
      <c r="D160" s="150">
        <v>8</v>
      </c>
      <c r="E160" s="150">
        <v>9</v>
      </c>
      <c r="F160" s="150">
        <v>2</v>
      </c>
      <c r="G160" s="99"/>
      <c r="H160" s="99"/>
    </row>
    <row r="161" spans="1:8" ht="12.75">
      <c r="A161" s="309">
        <v>3</v>
      </c>
      <c r="B161" s="206"/>
      <c r="C161" s="149" t="s">
        <v>35</v>
      </c>
      <c r="D161" s="150">
        <v>12</v>
      </c>
      <c r="E161" s="150">
        <v>5</v>
      </c>
      <c r="F161" s="150">
        <v>6</v>
      </c>
      <c r="G161" s="99"/>
      <c r="H161" s="99"/>
    </row>
    <row r="162" spans="1:8" ht="10.5" customHeight="1" thickBot="1">
      <c r="A162" s="331"/>
      <c r="B162" s="138"/>
      <c r="C162" s="187" t="s">
        <v>15</v>
      </c>
      <c r="D162" s="138"/>
      <c r="E162" s="138"/>
      <c r="F162" s="247">
        <f>SUM(F159:F161)</f>
        <v>15</v>
      </c>
      <c r="G162" s="13"/>
      <c r="H162" s="13"/>
    </row>
    <row r="163" spans="1:8" ht="12.75">
      <c r="A163" s="332">
        <v>1</v>
      </c>
      <c r="B163" s="135"/>
      <c r="C163" s="334" t="s">
        <v>66</v>
      </c>
      <c r="D163" s="330" t="s">
        <v>39</v>
      </c>
      <c r="E163" s="151">
        <v>9</v>
      </c>
      <c r="F163" s="333">
        <v>6</v>
      </c>
      <c r="G163" s="8"/>
      <c r="H163" s="8"/>
    </row>
    <row r="164" spans="1:8" ht="12.75">
      <c r="A164" s="309">
        <v>2</v>
      </c>
      <c r="B164" s="206"/>
      <c r="C164" s="318" t="s">
        <v>35</v>
      </c>
      <c r="D164" s="150">
        <v>2</v>
      </c>
      <c r="E164" s="150">
        <v>5</v>
      </c>
      <c r="F164" s="150">
        <v>7</v>
      </c>
      <c r="G164" s="99"/>
      <c r="H164" s="99"/>
    </row>
    <row r="165" spans="1:8" ht="12.75">
      <c r="A165" s="309">
        <v>3</v>
      </c>
      <c r="B165" s="206">
        <v>7</v>
      </c>
      <c r="C165" s="149" t="s">
        <v>35</v>
      </c>
      <c r="D165" s="150" t="s">
        <v>40</v>
      </c>
      <c r="E165" s="150">
        <v>9</v>
      </c>
      <c r="F165" s="150">
        <v>1</v>
      </c>
      <c r="G165" s="99"/>
      <c r="H165" s="99"/>
    </row>
    <row r="166" spans="1:8" ht="12.75">
      <c r="A166" s="309">
        <v>4</v>
      </c>
      <c r="B166" s="206"/>
      <c r="C166" s="231" t="s">
        <v>101</v>
      </c>
      <c r="D166" s="150">
        <v>13</v>
      </c>
      <c r="E166" s="150">
        <v>9</v>
      </c>
      <c r="F166" s="150">
        <v>2</v>
      </c>
      <c r="G166" s="99"/>
      <c r="H166" s="99"/>
    </row>
    <row r="167" spans="1:8" ht="11.25" customHeight="1" thickBot="1">
      <c r="A167" s="331"/>
      <c r="B167" s="138"/>
      <c r="C167" s="187" t="s">
        <v>16</v>
      </c>
      <c r="D167" s="138"/>
      <c r="E167" s="138"/>
      <c r="F167" s="247">
        <f>SUM(F163:F166)</f>
        <v>16</v>
      </c>
      <c r="G167" s="13"/>
      <c r="H167" s="13"/>
    </row>
    <row r="168" spans="1:9" ht="12.75">
      <c r="A168" s="332">
        <v>1</v>
      </c>
      <c r="B168" s="135"/>
      <c r="C168" s="335" t="s">
        <v>102</v>
      </c>
      <c r="D168" s="148">
        <v>7</v>
      </c>
      <c r="E168" s="148">
        <v>9</v>
      </c>
      <c r="F168" s="333">
        <v>4</v>
      </c>
      <c r="G168" s="8"/>
      <c r="H168" s="8"/>
      <c r="I168" s="1" t="s">
        <v>67</v>
      </c>
    </row>
    <row r="169" spans="1:8" ht="12.75">
      <c r="A169" s="309">
        <v>2</v>
      </c>
      <c r="B169" s="206">
        <v>8</v>
      </c>
      <c r="C169" s="299" t="s">
        <v>8</v>
      </c>
      <c r="D169" s="150">
        <v>46</v>
      </c>
      <c r="E169" s="150">
        <v>9</v>
      </c>
      <c r="F169" s="150">
        <v>5</v>
      </c>
      <c r="G169" s="99"/>
      <c r="H169" s="99"/>
    </row>
    <row r="170" spans="1:8" ht="11.25" customHeight="1" thickBot="1">
      <c r="A170" s="327"/>
      <c r="B170" s="138"/>
      <c r="C170" s="187" t="s">
        <v>18</v>
      </c>
      <c r="D170" s="138"/>
      <c r="E170" s="138"/>
      <c r="F170" s="165">
        <f>SUM(F168:F169)</f>
        <v>9</v>
      </c>
      <c r="G170" s="225"/>
      <c r="H170" s="225"/>
    </row>
    <row r="171" spans="1:8" ht="12.75">
      <c r="A171" s="313">
        <v>1</v>
      </c>
      <c r="B171" s="135"/>
      <c r="C171" s="314" t="s">
        <v>103</v>
      </c>
      <c r="D171" s="151">
        <v>40</v>
      </c>
      <c r="E171" s="151">
        <v>16</v>
      </c>
      <c r="F171" s="306">
        <v>1</v>
      </c>
      <c r="G171" s="267"/>
      <c r="H171" s="267"/>
    </row>
    <row r="172" spans="1:8" ht="12.75">
      <c r="A172" s="317"/>
      <c r="B172" s="206">
        <v>9</v>
      </c>
      <c r="C172" s="149" t="s">
        <v>68</v>
      </c>
      <c r="D172" s="150">
        <v>10</v>
      </c>
      <c r="E172" s="150">
        <v>9</v>
      </c>
      <c r="F172" s="300">
        <v>4</v>
      </c>
      <c r="G172" s="99"/>
      <c r="H172" s="99"/>
    </row>
    <row r="173" spans="1:8" s="169" customFormat="1" ht="10.5" customHeight="1" thickBot="1">
      <c r="A173" s="336"/>
      <c r="B173" s="138"/>
      <c r="C173" s="337" t="s">
        <v>19</v>
      </c>
      <c r="D173" s="165"/>
      <c r="E173" s="165"/>
      <c r="F173" s="199">
        <f>SUM(F171:F172)</f>
        <v>5</v>
      </c>
      <c r="G173" s="312"/>
      <c r="H173" s="312"/>
    </row>
    <row r="174" spans="1:8" s="230" customFormat="1" ht="12.75">
      <c r="A174" s="338">
        <v>1</v>
      </c>
      <c r="B174" s="179"/>
      <c r="C174" s="339" t="s">
        <v>62</v>
      </c>
      <c r="D174" s="151">
        <v>15</v>
      </c>
      <c r="E174" s="151">
        <v>9</v>
      </c>
      <c r="F174" s="196">
        <v>2</v>
      </c>
      <c r="G174" s="340"/>
      <c r="H174" s="340"/>
    </row>
    <row r="175" spans="1:8" s="230" customFormat="1" ht="12.75">
      <c r="A175" s="341">
        <v>2</v>
      </c>
      <c r="B175" s="170">
        <v>10</v>
      </c>
      <c r="C175" s="171" t="s">
        <v>62</v>
      </c>
      <c r="D175" s="154">
        <v>17</v>
      </c>
      <c r="E175" s="154">
        <v>5</v>
      </c>
      <c r="F175" s="184">
        <v>7</v>
      </c>
      <c r="G175" s="242"/>
      <c r="H175" s="342"/>
    </row>
    <row r="176" spans="1:9" s="230" customFormat="1" ht="12.75">
      <c r="A176" s="341">
        <v>3</v>
      </c>
      <c r="B176" s="170"/>
      <c r="C176" s="231" t="s">
        <v>92</v>
      </c>
      <c r="D176" s="154">
        <v>19</v>
      </c>
      <c r="E176" s="154">
        <v>9</v>
      </c>
      <c r="F176" s="184">
        <v>2</v>
      </c>
      <c r="G176" s="242"/>
      <c r="H176" s="342"/>
      <c r="I176" s="230" t="s">
        <v>67</v>
      </c>
    </row>
    <row r="177" spans="1:8" s="230" customFormat="1" ht="9" customHeight="1" thickBot="1">
      <c r="A177" s="246"/>
      <c r="B177" s="177"/>
      <c r="C177" s="337" t="s">
        <v>21</v>
      </c>
      <c r="D177" s="177"/>
      <c r="E177" s="177"/>
      <c r="F177" s="247">
        <f>SUM(F174:F176)</f>
        <v>11</v>
      </c>
      <c r="G177" s="248"/>
      <c r="H177" s="248"/>
    </row>
    <row r="178" spans="1:8" s="24" customFormat="1" ht="12.75">
      <c r="A178" s="343"/>
      <c r="B178" s="135"/>
      <c r="C178" s="314" t="s">
        <v>41</v>
      </c>
      <c r="D178" s="344">
        <v>11.15</v>
      </c>
      <c r="E178" s="344">
        <v>9</v>
      </c>
      <c r="F178" s="196">
        <v>2</v>
      </c>
      <c r="G178" s="345"/>
      <c r="H178" s="345"/>
    </row>
    <row r="179" spans="1:8" s="24" customFormat="1" ht="12.75">
      <c r="A179" s="346">
        <v>1</v>
      </c>
      <c r="B179" s="219">
        <v>11</v>
      </c>
      <c r="C179" s="299" t="s">
        <v>41</v>
      </c>
      <c r="D179" s="347">
        <v>15</v>
      </c>
      <c r="E179" s="347">
        <v>9</v>
      </c>
      <c r="F179" s="156">
        <v>2</v>
      </c>
      <c r="G179" s="348"/>
      <c r="H179" s="349"/>
    </row>
    <row r="180" spans="1:8" s="24" customFormat="1" ht="9" customHeight="1" thickBot="1">
      <c r="A180" s="350"/>
      <c r="B180" s="138"/>
      <c r="C180" s="337" t="s">
        <v>23</v>
      </c>
      <c r="D180" s="351"/>
      <c r="E180" s="351"/>
      <c r="F180" s="224">
        <f>SUM(F178:F179)</f>
        <v>4</v>
      </c>
      <c r="G180" s="352"/>
      <c r="H180" s="352"/>
    </row>
    <row r="181" spans="1:8" s="92" customFormat="1" ht="12.75">
      <c r="A181" s="338">
        <v>1</v>
      </c>
      <c r="B181" s="135"/>
      <c r="C181" s="316" t="s">
        <v>37</v>
      </c>
      <c r="D181" s="151">
        <v>13</v>
      </c>
      <c r="E181" s="151">
        <v>9</v>
      </c>
      <c r="F181" s="196">
        <v>2</v>
      </c>
      <c r="G181" s="353"/>
      <c r="H181" s="353"/>
    </row>
    <row r="182" spans="1:8" s="230" customFormat="1" ht="12.75">
      <c r="A182" s="226">
        <v>2</v>
      </c>
      <c r="B182" s="170">
        <v>13</v>
      </c>
      <c r="C182" s="318" t="s">
        <v>35</v>
      </c>
      <c r="D182" s="150">
        <v>16</v>
      </c>
      <c r="E182" s="150">
        <v>5</v>
      </c>
      <c r="F182" s="156">
        <v>7</v>
      </c>
      <c r="G182" s="232"/>
      <c r="H182" s="354"/>
    </row>
    <row r="183" spans="1:8" s="230" customFormat="1" ht="12.75">
      <c r="A183" s="226">
        <v>3</v>
      </c>
      <c r="B183" s="170"/>
      <c r="C183" s="231" t="s">
        <v>62</v>
      </c>
      <c r="D183" s="150" t="s">
        <v>31</v>
      </c>
      <c r="E183" s="150">
        <v>9</v>
      </c>
      <c r="F183" s="156">
        <v>1</v>
      </c>
      <c r="G183" s="232"/>
      <c r="H183" s="354"/>
    </row>
    <row r="184" spans="1:8" s="230" customFormat="1" ht="11.25" customHeight="1" thickBot="1">
      <c r="A184" s="355"/>
      <c r="B184" s="177"/>
      <c r="C184" s="356" t="s">
        <v>25</v>
      </c>
      <c r="D184" s="163"/>
      <c r="E184" s="163"/>
      <c r="F184" s="199">
        <f>SUM(F181:F183)</f>
        <v>10</v>
      </c>
      <c r="G184" s="263"/>
      <c r="H184" s="263"/>
    </row>
    <row r="185" spans="1:8" ht="12.75">
      <c r="A185" s="358">
        <v>1</v>
      </c>
      <c r="B185" s="179"/>
      <c r="C185" s="183" t="s">
        <v>104</v>
      </c>
      <c r="D185" s="151">
        <v>15</v>
      </c>
      <c r="E185" s="151">
        <v>9</v>
      </c>
      <c r="F185" s="306">
        <v>5</v>
      </c>
      <c r="G185" s="267"/>
      <c r="H185" s="267"/>
    </row>
    <row r="186" spans="1:8" ht="12.75">
      <c r="A186" s="35">
        <v>2</v>
      </c>
      <c r="B186" s="170">
        <v>14</v>
      </c>
      <c r="C186" s="183" t="s">
        <v>102</v>
      </c>
      <c r="D186" s="154" t="s">
        <v>38</v>
      </c>
      <c r="E186" s="154">
        <v>9</v>
      </c>
      <c r="F186" s="220">
        <v>1</v>
      </c>
      <c r="G186" s="37"/>
      <c r="H186" s="359"/>
    </row>
    <row r="187" spans="1:8" ht="9" customHeight="1">
      <c r="A187" s="35">
        <v>3</v>
      </c>
      <c r="B187" s="170"/>
      <c r="C187" s="183" t="s">
        <v>35</v>
      </c>
      <c r="D187" s="245">
        <v>13</v>
      </c>
      <c r="E187" s="154">
        <v>5</v>
      </c>
      <c r="F187" s="184">
        <v>7</v>
      </c>
      <c r="G187" s="37"/>
      <c r="H187" s="359"/>
    </row>
    <row r="188" spans="1:8" ht="10.5" customHeight="1" thickBot="1">
      <c r="A188" s="360"/>
      <c r="B188" s="177"/>
      <c r="C188" s="356" t="s">
        <v>27</v>
      </c>
      <c r="D188" s="138"/>
      <c r="E188" s="138"/>
      <c r="F188" s="247">
        <f>SUM(F185:F187)</f>
        <v>13</v>
      </c>
      <c r="G188" s="13"/>
      <c r="H188" s="13"/>
    </row>
    <row r="189" spans="1:8" ht="12.75">
      <c r="A189" s="328">
        <v>1</v>
      </c>
      <c r="B189" s="179"/>
      <c r="C189" s="329" t="s">
        <v>35</v>
      </c>
      <c r="D189" s="151">
        <v>11</v>
      </c>
      <c r="E189" s="151">
        <v>5</v>
      </c>
      <c r="F189" s="306">
        <v>7</v>
      </c>
      <c r="G189" s="267"/>
      <c r="H189" s="267"/>
    </row>
    <row r="190" spans="1:8" ht="12.75">
      <c r="A190" s="361">
        <v>2</v>
      </c>
      <c r="B190" s="170">
        <v>15</v>
      </c>
      <c r="C190" s="362" t="s">
        <v>8</v>
      </c>
      <c r="D190" s="363">
        <v>50</v>
      </c>
      <c r="E190" s="321">
        <v>5</v>
      </c>
      <c r="F190" s="220">
        <v>6</v>
      </c>
      <c r="G190" s="37"/>
      <c r="H190" s="359"/>
    </row>
    <row r="191" spans="1:8" ht="9" customHeight="1">
      <c r="A191" s="295"/>
      <c r="B191" s="170"/>
      <c r="C191" s="149" t="s">
        <v>37</v>
      </c>
      <c r="D191" s="150">
        <v>17</v>
      </c>
      <c r="E191" s="150">
        <v>9</v>
      </c>
      <c r="F191" s="150">
        <v>3</v>
      </c>
      <c r="G191" s="99"/>
      <c r="H191" s="99"/>
    </row>
    <row r="192" spans="1:8" ht="10.5" customHeight="1" thickBot="1">
      <c r="A192" s="360"/>
      <c r="B192" s="177"/>
      <c r="C192" s="356" t="s">
        <v>69</v>
      </c>
      <c r="D192" s="203"/>
      <c r="E192" s="203"/>
      <c r="F192" s="247">
        <f>SUM(F189:F191)</f>
        <v>16</v>
      </c>
      <c r="G192" s="13"/>
      <c r="H192" s="13"/>
    </row>
    <row r="193" spans="1:8" ht="12.75">
      <c r="A193" s="358">
        <v>1</v>
      </c>
      <c r="B193" s="179"/>
      <c r="C193" s="314" t="s">
        <v>90</v>
      </c>
      <c r="D193" s="344">
        <v>52</v>
      </c>
      <c r="E193" s="344">
        <v>9</v>
      </c>
      <c r="F193" s="364">
        <v>2</v>
      </c>
      <c r="G193" s="8"/>
      <c r="H193" s="8"/>
    </row>
    <row r="194" spans="1:8" ht="12.75">
      <c r="A194" s="295">
        <v>2</v>
      </c>
      <c r="B194" s="170">
        <v>16</v>
      </c>
      <c r="C194" s="299" t="s">
        <v>90</v>
      </c>
      <c r="D194" s="347">
        <v>56</v>
      </c>
      <c r="E194" s="347">
        <v>9</v>
      </c>
      <c r="F194" s="157">
        <v>2</v>
      </c>
      <c r="G194" s="51"/>
      <c r="H194" s="51"/>
    </row>
    <row r="195" spans="1:8" ht="9.75" customHeight="1" thickBot="1">
      <c r="A195" s="360"/>
      <c r="B195" s="177"/>
      <c r="C195" s="356" t="s">
        <v>48</v>
      </c>
      <c r="D195" s="138"/>
      <c r="E195" s="138"/>
      <c r="F195" s="247">
        <f>SUM(F193:F194)</f>
        <v>4</v>
      </c>
      <c r="G195" s="13"/>
      <c r="H195" s="13"/>
    </row>
    <row r="196" spans="1:8" ht="12.75">
      <c r="A196" s="358">
        <v>1</v>
      </c>
      <c r="B196" s="179">
        <v>17</v>
      </c>
      <c r="C196" s="314" t="s">
        <v>90</v>
      </c>
      <c r="D196" s="135">
        <v>29</v>
      </c>
      <c r="E196" s="135">
        <v>9</v>
      </c>
      <c r="F196" s="364">
        <v>5</v>
      </c>
      <c r="G196" s="8"/>
      <c r="H196" s="8"/>
    </row>
    <row r="197" spans="1:8" ht="9.75" customHeight="1" thickBot="1">
      <c r="A197" s="360"/>
      <c r="B197" s="177"/>
      <c r="C197" s="356" t="s">
        <v>70</v>
      </c>
      <c r="D197" s="138"/>
      <c r="E197" s="138"/>
      <c r="F197" s="247">
        <v>5</v>
      </c>
      <c r="G197" s="13"/>
      <c r="H197" s="13"/>
    </row>
    <row r="198" spans="1:8" ht="13.5" thickBot="1">
      <c r="A198" s="365">
        <f>A196+A194+A190+A187+A179+A176+A171+A169+A166+A161+A157+A154+A149+A147+A141</f>
        <v>35</v>
      </c>
      <c r="B198" s="366">
        <v>17</v>
      </c>
      <c r="C198" s="367" t="s">
        <v>71</v>
      </c>
      <c r="D198" s="368"/>
      <c r="E198" s="289"/>
      <c r="F198" s="366" t="e">
        <f>F197+F195+F192+F188+F184+#REF!+F180+F177+F173+F170+F167+F162+F158+F155+F151+F148+F142</f>
        <v>#REF!</v>
      </c>
      <c r="G198" s="369"/>
      <c r="H198" s="370"/>
    </row>
    <row r="199" spans="1:8" ht="13.5" thickBot="1">
      <c r="A199" s="274"/>
      <c r="B199" s="371"/>
      <c r="C199" s="372"/>
      <c r="D199" s="373"/>
      <c r="E199" s="373"/>
      <c r="F199" s="374"/>
      <c r="G199" s="375"/>
      <c r="H199" s="375"/>
    </row>
    <row r="200" spans="1:8" ht="12.75" customHeight="1">
      <c r="A200" s="6" t="s">
        <v>0</v>
      </c>
      <c r="B200" s="7" t="s">
        <v>0</v>
      </c>
      <c r="C200" s="7" t="s">
        <v>1</v>
      </c>
      <c r="D200" s="7" t="s">
        <v>0</v>
      </c>
      <c r="E200" s="8" t="s">
        <v>2</v>
      </c>
      <c r="F200" s="8" t="s">
        <v>2</v>
      </c>
      <c r="G200" s="136" t="s">
        <v>53</v>
      </c>
      <c r="H200" s="8" t="s">
        <v>54</v>
      </c>
    </row>
    <row r="201" spans="1:8" ht="16.5" customHeight="1" thickBot="1">
      <c r="A201" s="11" t="s">
        <v>3</v>
      </c>
      <c r="B201" s="12" t="s">
        <v>56</v>
      </c>
      <c r="C201" s="13"/>
      <c r="D201" s="12" t="s">
        <v>4</v>
      </c>
      <c r="E201" s="13" t="s">
        <v>5</v>
      </c>
      <c r="F201" s="13" t="s">
        <v>6</v>
      </c>
      <c r="G201" s="139" t="s">
        <v>57</v>
      </c>
      <c r="H201" s="13">
        <v>2019</v>
      </c>
    </row>
    <row r="202" spans="1:8" ht="12.75">
      <c r="A202" s="273"/>
      <c r="B202" s="269"/>
      <c r="C202" s="376" t="s">
        <v>42</v>
      </c>
      <c r="D202" s="74"/>
      <c r="E202" s="74"/>
      <c r="F202" s="74"/>
      <c r="G202" s="375"/>
      <c r="H202" s="51"/>
    </row>
    <row r="203" spans="1:8" s="92" customFormat="1" ht="12.75">
      <c r="A203" s="253">
        <v>1</v>
      </c>
      <c r="B203" s="377">
        <v>1</v>
      </c>
      <c r="C203" s="88" t="s">
        <v>72</v>
      </c>
      <c r="D203" s="52" t="s">
        <v>44</v>
      </c>
      <c r="E203" s="52">
        <v>9</v>
      </c>
      <c r="F203" s="255">
        <v>9</v>
      </c>
      <c r="G203" s="256"/>
      <c r="H203" s="378">
        <v>2019</v>
      </c>
    </row>
    <row r="204" spans="1:8" s="92" customFormat="1" ht="12.75">
      <c r="A204" s="253">
        <v>2</v>
      </c>
      <c r="B204" s="377"/>
      <c r="C204" s="258" t="s">
        <v>73</v>
      </c>
      <c r="D204" s="379">
        <v>3</v>
      </c>
      <c r="E204" s="52">
        <v>5</v>
      </c>
      <c r="F204" s="52">
        <v>6</v>
      </c>
      <c r="G204" s="256"/>
      <c r="H204" s="90"/>
    </row>
    <row r="205" spans="1:8" s="230" customFormat="1" ht="13.5" thickBot="1">
      <c r="A205" s="380"/>
      <c r="B205" s="279"/>
      <c r="C205" s="262" t="s">
        <v>7</v>
      </c>
      <c r="D205" s="82"/>
      <c r="E205" s="82"/>
      <c r="F205" s="82">
        <f>SUM(F203:F204)</f>
        <v>15</v>
      </c>
      <c r="G205" s="263"/>
      <c r="H205" s="248"/>
    </row>
    <row r="206" spans="1:8" s="92" customFormat="1" ht="12.75">
      <c r="A206" s="264">
        <v>1</v>
      </c>
      <c r="B206" s="265">
        <v>2</v>
      </c>
      <c r="C206" s="381" t="s">
        <v>26</v>
      </c>
      <c r="D206" s="382">
        <v>21</v>
      </c>
      <c r="E206" s="382">
        <v>5</v>
      </c>
      <c r="F206" s="382">
        <v>12</v>
      </c>
      <c r="G206" s="353"/>
      <c r="H206" s="383"/>
    </row>
    <row r="207" spans="1:8" s="92" customFormat="1" ht="12.75">
      <c r="A207" s="384">
        <v>2</v>
      </c>
      <c r="B207" s="269"/>
      <c r="C207" s="258" t="s">
        <v>73</v>
      </c>
      <c r="D207" s="52">
        <v>4</v>
      </c>
      <c r="E207" s="52">
        <v>5</v>
      </c>
      <c r="F207" s="52">
        <v>6</v>
      </c>
      <c r="G207" s="256"/>
      <c r="H207" s="90"/>
    </row>
    <row r="208" spans="1:8" s="92" customFormat="1" ht="12.75">
      <c r="A208" s="385"/>
      <c r="B208" s="269"/>
      <c r="C208" s="258" t="s">
        <v>73</v>
      </c>
      <c r="D208" s="386"/>
      <c r="E208" s="52">
        <v>9</v>
      </c>
      <c r="F208" s="52">
        <v>1</v>
      </c>
      <c r="G208" s="256"/>
      <c r="H208" s="378">
        <v>2019</v>
      </c>
    </row>
    <row r="209" spans="1:8" ht="12.75">
      <c r="A209" s="276">
        <v>3</v>
      </c>
      <c r="B209" s="377"/>
      <c r="C209" s="258" t="s">
        <v>26</v>
      </c>
      <c r="D209" s="52">
        <v>23</v>
      </c>
      <c r="E209" s="52">
        <v>9</v>
      </c>
      <c r="F209" s="52">
        <v>2</v>
      </c>
      <c r="G209" s="271"/>
      <c r="H209" s="51"/>
    </row>
    <row r="210" spans="1:8" ht="13.5" thickBot="1">
      <c r="A210" s="278"/>
      <c r="B210" s="279"/>
      <c r="C210" s="262" t="s">
        <v>9</v>
      </c>
      <c r="D210" s="280"/>
      <c r="E210" s="82"/>
      <c r="F210" s="82">
        <f>SUM(F206:F209)</f>
        <v>21</v>
      </c>
      <c r="G210" s="225"/>
      <c r="H210" s="13"/>
    </row>
    <row r="211" spans="1:8" s="92" customFormat="1" ht="12.75">
      <c r="A211" s="387">
        <v>1</v>
      </c>
      <c r="B211" s="453">
        <v>3</v>
      </c>
      <c r="C211" s="381" t="s">
        <v>26</v>
      </c>
      <c r="D211" s="389">
        <v>27</v>
      </c>
      <c r="E211" s="382">
        <v>5</v>
      </c>
      <c r="F211" s="382">
        <v>10</v>
      </c>
      <c r="G211" s="353"/>
      <c r="H211" s="353"/>
    </row>
    <row r="212" spans="1:8" s="92" customFormat="1" ht="12.75">
      <c r="A212" s="384">
        <v>2</v>
      </c>
      <c r="B212" s="454"/>
      <c r="C212" s="258" t="s">
        <v>73</v>
      </c>
      <c r="D212" s="52">
        <v>6</v>
      </c>
      <c r="E212" s="52">
        <v>5</v>
      </c>
      <c r="F212" s="52">
        <v>6</v>
      </c>
      <c r="G212" s="228"/>
      <c r="H212" s="228"/>
    </row>
    <row r="213" spans="1:8" s="92" customFormat="1" ht="12.75">
      <c r="A213" s="277"/>
      <c r="B213" s="454"/>
      <c r="C213" s="258" t="s">
        <v>73</v>
      </c>
      <c r="D213" s="52"/>
      <c r="E213" s="52">
        <v>9</v>
      </c>
      <c r="F213" s="52">
        <v>1</v>
      </c>
      <c r="G213" s="228"/>
      <c r="H213" s="228"/>
    </row>
    <row r="214" spans="1:8" ht="12.75">
      <c r="A214" s="276">
        <v>3</v>
      </c>
      <c r="B214" s="377"/>
      <c r="C214" s="258" t="s">
        <v>26</v>
      </c>
      <c r="D214" s="52">
        <v>29</v>
      </c>
      <c r="E214" s="52">
        <v>9</v>
      </c>
      <c r="F214" s="379">
        <v>2</v>
      </c>
      <c r="G214" s="99"/>
      <c r="H214" s="99"/>
    </row>
    <row r="215" spans="1:8" ht="13.5" thickBot="1">
      <c r="A215" s="380"/>
      <c r="B215" s="279"/>
      <c r="C215" s="262" t="s">
        <v>11</v>
      </c>
      <c r="D215" s="390"/>
      <c r="E215" s="390"/>
      <c r="F215" s="82">
        <f>SUM(F211:F214)</f>
        <v>19</v>
      </c>
      <c r="G215" s="225"/>
      <c r="H215" s="225"/>
    </row>
    <row r="216" spans="1:8" s="393" customFormat="1" ht="12.75">
      <c r="A216" s="391">
        <v>1</v>
      </c>
      <c r="B216" s="392">
        <v>4</v>
      </c>
      <c r="C216" s="335" t="s">
        <v>73</v>
      </c>
      <c r="D216" s="148">
        <v>10</v>
      </c>
      <c r="E216" s="148">
        <v>5</v>
      </c>
      <c r="F216" s="148">
        <v>12</v>
      </c>
      <c r="G216" s="180"/>
      <c r="H216" s="189"/>
    </row>
    <row r="217" spans="1:8" ht="12.75">
      <c r="A217" s="394">
        <v>2</v>
      </c>
      <c r="B217" s="269"/>
      <c r="C217" s="258" t="s">
        <v>105</v>
      </c>
      <c r="D217" s="35">
        <v>12</v>
      </c>
      <c r="E217" s="35">
        <v>5</v>
      </c>
      <c r="F217" s="36">
        <v>6</v>
      </c>
      <c r="G217" s="378">
        <v>2018</v>
      </c>
      <c r="H217" s="270"/>
    </row>
    <row r="218" spans="1:8" ht="12.75">
      <c r="A218" s="277"/>
      <c r="B218" s="269"/>
      <c r="C218" s="395"/>
      <c r="D218" s="106"/>
      <c r="E218" s="106">
        <v>9</v>
      </c>
      <c r="F218" s="112">
        <v>1</v>
      </c>
      <c r="G218" s="396" t="s">
        <v>74</v>
      </c>
      <c r="H218" s="397"/>
    </row>
    <row r="219" spans="1:8" ht="13.5" thickBot="1">
      <c r="A219" s="278"/>
      <c r="B219" s="279"/>
      <c r="C219" s="262" t="s">
        <v>12</v>
      </c>
      <c r="D219" s="80"/>
      <c r="E219" s="80"/>
      <c r="F219" s="82">
        <f>SUM(F216:F218)</f>
        <v>19</v>
      </c>
      <c r="G219" s="13"/>
      <c r="H219" s="225"/>
    </row>
    <row r="220" spans="1:8" ht="12.75">
      <c r="A220" s="398">
        <v>1</v>
      </c>
      <c r="B220" s="265"/>
      <c r="C220" s="381" t="s">
        <v>73</v>
      </c>
      <c r="D220" s="47">
        <v>8</v>
      </c>
      <c r="E220" s="47">
        <v>9</v>
      </c>
      <c r="F220" s="47">
        <v>3</v>
      </c>
      <c r="G220" s="267"/>
      <c r="H220" s="267"/>
    </row>
    <row r="221" spans="1:8" ht="13.5" thickBot="1">
      <c r="A221" s="278"/>
      <c r="B221" s="279">
        <v>5</v>
      </c>
      <c r="C221" s="262" t="s">
        <v>14</v>
      </c>
      <c r="D221" s="12"/>
      <c r="E221" s="12"/>
      <c r="F221" s="83">
        <f>SUM(F220)</f>
        <v>3</v>
      </c>
      <c r="G221" s="13"/>
      <c r="H221" s="13"/>
    </row>
    <row r="222" spans="1:8" s="92" customFormat="1" ht="12.75">
      <c r="A222" s="399">
        <v>1</v>
      </c>
      <c r="B222" s="453">
        <v>6</v>
      </c>
      <c r="C222" s="258" t="s">
        <v>26</v>
      </c>
      <c r="D222" s="382">
        <v>35</v>
      </c>
      <c r="E222" s="382">
        <v>9</v>
      </c>
      <c r="F222" s="382">
        <v>2</v>
      </c>
      <c r="G222" s="353"/>
      <c r="H222" s="353"/>
    </row>
    <row r="223" spans="1:8" s="92" customFormat="1" ht="12.75">
      <c r="A223" s="253">
        <v>2</v>
      </c>
      <c r="B223" s="455"/>
      <c r="C223" s="258" t="s">
        <v>37</v>
      </c>
      <c r="D223" s="52">
        <v>3</v>
      </c>
      <c r="E223" s="52">
        <v>9</v>
      </c>
      <c r="F223" s="52">
        <v>5</v>
      </c>
      <c r="G223" s="228"/>
      <c r="H223" s="228"/>
    </row>
    <row r="224" spans="1:8" s="230" customFormat="1" ht="13.5" thickBot="1">
      <c r="A224" s="400"/>
      <c r="B224" s="456"/>
      <c r="C224" s="262" t="s">
        <v>15</v>
      </c>
      <c r="D224" s="82"/>
      <c r="E224" s="82"/>
      <c r="F224" s="82">
        <f>SUM(F222:F223)</f>
        <v>7</v>
      </c>
      <c r="G224" s="263"/>
      <c r="H224" s="263"/>
    </row>
    <row r="225" spans="1:8" s="92" customFormat="1" ht="12.75">
      <c r="A225" s="399">
        <v>1</v>
      </c>
      <c r="B225" s="453"/>
      <c r="C225" s="401" t="s">
        <v>46</v>
      </c>
      <c r="D225" s="382" t="s">
        <v>47</v>
      </c>
      <c r="E225" s="382">
        <v>9</v>
      </c>
      <c r="F225" s="382">
        <v>7</v>
      </c>
      <c r="G225" s="353"/>
      <c r="H225" s="383"/>
    </row>
    <row r="226" spans="1:8" s="92" customFormat="1" ht="12.75">
      <c r="A226" s="253">
        <v>2</v>
      </c>
      <c r="B226" s="455"/>
      <c r="C226" s="258" t="s">
        <v>37</v>
      </c>
      <c r="D226" s="52">
        <v>5</v>
      </c>
      <c r="E226" s="52">
        <v>9</v>
      </c>
      <c r="F226" s="52">
        <v>2</v>
      </c>
      <c r="G226" s="256"/>
      <c r="H226" s="90"/>
    </row>
    <row r="227" spans="1:8" s="92" customFormat="1" ht="12.75">
      <c r="A227" s="253">
        <v>3</v>
      </c>
      <c r="B227" s="455"/>
      <c r="C227" s="258" t="s">
        <v>45</v>
      </c>
      <c r="D227" s="52">
        <v>9</v>
      </c>
      <c r="E227" s="52">
        <v>5</v>
      </c>
      <c r="F227" s="52">
        <v>6</v>
      </c>
      <c r="G227" s="256"/>
      <c r="H227" s="378">
        <v>2019</v>
      </c>
    </row>
    <row r="228" spans="1:8" s="92" customFormat="1" ht="12.75">
      <c r="A228" s="253">
        <v>4</v>
      </c>
      <c r="B228" s="254">
        <v>7</v>
      </c>
      <c r="C228" s="88" t="s">
        <v>72</v>
      </c>
      <c r="D228" s="52">
        <v>18</v>
      </c>
      <c r="E228" s="52">
        <v>9</v>
      </c>
      <c r="F228" s="52">
        <v>7</v>
      </c>
      <c r="G228" s="256"/>
      <c r="H228" s="90"/>
    </row>
    <row r="229" spans="1:8" s="92" customFormat="1" ht="13.5" thickBot="1">
      <c r="A229" s="260"/>
      <c r="B229" s="261"/>
      <c r="C229" s="262" t="s">
        <v>16</v>
      </c>
      <c r="D229" s="390"/>
      <c r="E229" s="390"/>
      <c r="F229" s="82">
        <f>SUM(F225:F228)</f>
        <v>22</v>
      </c>
      <c r="G229" s="402"/>
      <c r="H229" s="403"/>
    </row>
    <row r="230" spans="1:8" s="92" customFormat="1" ht="12.75">
      <c r="A230" s="404">
        <v>1</v>
      </c>
      <c r="B230" s="453">
        <v>8</v>
      </c>
      <c r="C230" s="353" t="s">
        <v>17</v>
      </c>
      <c r="D230" s="382">
        <v>2</v>
      </c>
      <c r="E230" s="382">
        <v>14</v>
      </c>
      <c r="F230" s="382">
        <v>1</v>
      </c>
      <c r="G230" s="353"/>
      <c r="H230" s="353"/>
    </row>
    <row r="231" spans="1:8" s="92" customFormat="1" ht="12.75">
      <c r="A231" s="307">
        <v>2</v>
      </c>
      <c r="B231" s="460"/>
      <c r="C231" s="228" t="s">
        <v>45</v>
      </c>
      <c r="D231" s="52">
        <v>2</v>
      </c>
      <c r="E231" s="52">
        <v>14</v>
      </c>
      <c r="F231" s="52">
        <v>1</v>
      </c>
      <c r="G231" s="228"/>
      <c r="H231" s="228"/>
    </row>
    <row r="232" spans="1:8" s="92" customFormat="1" ht="12.75">
      <c r="A232" s="307">
        <v>3</v>
      </c>
      <c r="B232" s="460"/>
      <c r="C232" s="228" t="s">
        <v>26</v>
      </c>
      <c r="D232" s="52">
        <v>19</v>
      </c>
      <c r="E232" s="52">
        <v>14</v>
      </c>
      <c r="F232" s="52">
        <v>1</v>
      </c>
      <c r="G232" s="228"/>
      <c r="H232" s="228"/>
    </row>
    <row r="233" spans="1:8" s="230" customFormat="1" ht="13.5" thickBot="1">
      <c r="A233" s="405"/>
      <c r="B233" s="461"/>
      <c r="C233" s="263" t="s">
        <v>18</v>
      </c>
      <c r="D233" s="82"/>
      <c r="E233" s="82"/>
      <c r="F233" s="82">
        <f>SUM(F230:F232)</f>
        <v>3</v>
      </c>
      <c r="G233" s="263"/>
      <c r="H233" s="263"/>
    </row>
    <row r="234" spans="1:8" s="230" customFormat="1" ht="12.75">
      <c r="A234" s="406">
        <v>1</v>
      </c>
      <c r="B234" s="407">
        <v>9</v>
      </c>
      <c r="C234" s="381" t="s">
        <v>75</v>
      </c>
      <c r="D234" s="382" t="s">
        <v>43</v>
      </c>
      <c r="E234" s="382">
        <v>9</v>
      </c>
      <c r="F234" s="382">
        <v>7</v>
      </c>
      <c r="G234" s="340"/>
      <c r="H234" s="340"/>
    </row>
    <row r="235" spans="1:8" s="230" customFormat="1" ht="13.5" thickBot="1">
      <c r="A235" s="405"/>
      <c r="B235" s="408"/>
      <c r="C235" s="263" t="s">
        <v>19</v>
      </c>
      <c r="D235" s="390"/>
      <c r="E235" s="390"/>
      <c r="F235" s="111">
        <v>7</v>
      </c>
      <c r="G235" s="263"/>
      <c r="H235" s="263"/>
    </row>
    <row r="236" spans="1:30" s="413" customFormat="1" ht="13.5" thickBot="1">
      <c r="A236" s="409">
        <f>A234+A232+A228+A223+A220+A217+A214+A209+A204</f>
        <v>21</v>
      </c>
      <c r="B236" s="410">
        <v>9</v>
      </c>
      <c r="C236" s="283" t="s">
        <v>49</v>
      </c>
      <c r="D236" s="142"/>
      <c r="E236" s="142"/>
      <c r="F236" s="214">
        <f>F235+F233+F229+F224+F221+F219+F215+F210+F205</f>
        <v>116</v>
      </c>
      <c r="G236" s="123">
        <v>1</v>
      </c>
      <c r="H236" s="411">
        <v>3</v>
      </c>
      <c r="I236" s="132"/>
      <c r="J236" s="132"/>
      <c r="K236" s="132"/>
      <c r="L236" s="132"/>
      <c r="M236" s="132"/>
      <c r="N236" s="132"/>
      <c r="O236" s="132"/>
      <c r="P236" s="412"/>
      <c r="Q236" s="412"/>
      <c r="R236" s="412"/>
      <c r="S236" s="412"/>
      <c r="T236" s="412"/>
      <c r="U236" s="412"/>
      <c r="V236" s="412"/>
      <c r="W236" s="412"/>
      <c r="X236" s="412"/>
      <c r="Y236" s="412"/>
      <c r="Z236" s="412"/>
      <c r="AA236" s="412"/>
      <c r="AB236" s="412"/>
      <c r="AC236" s="412"/>
      <c r="AD236" s="412"/>
    </row>
    <row r="237" spans="1:15" s="73" customFormat="1" ht="13.5" thickBot="1">
      <c r="A237" s="414"/>
      <c r="B237" s="415"/>
      <c r="C237" s="416" t="s">
        <v>50</v>
      </c>
      <c r="D237" s="417"/>
      <c r="E237" s="417"/>
      <c r="F237" s="419"/>
      <c r="G237" s="420"/>
      <c r="H237" s="420"/>
      <c r="I237" s="421"/>
      <c r="J237" s="421"/>
      <c r="K237" s="421"/>
      <c r="L237" s="421"/>
      <c r="M237" s="421"/>
      <c r="N237" s="421"/>
      <c r="O237" s="421"/>
    </row>
    <row r="238" spans="1:8" s="393" customFormat="1" ht="12.75">
      <c r="A238" s="422">
        <v>1</v>
      </c>
      <c r="B238" s="179">
        <v>1</v>
      </c>
      <c r="C238" s="335" t="s">
        <v>37</v>
      </c>
      <c r="D238" s="148">
        <v>2</v>
      </c>
      <c r="E238" s="148">
        <v>9</v>
      </c>
      <c r="F238" s="196">
        <v>5</v>
      </c>
      <c r="G238" s="423"/>
      <c r="H238" s="424">
        <v>2019</v>
      </c>
    </row>
    <row r="239" spans="1:8" s="393" customFormat="1" ht="13.5" thickBot="1">
      <c r="A239" s="425"/>
      <c r="B239" s="177"/>
      <c r="C239" s="200" t="s">
        <v>7</v>
      </c>
      <c r="D239" s="177"/>
      <c r="E239" s="177"/>
      <c r="F239" s="247">
        <v>5</v>
      </c>
      <c r="G239" s="426"/>
      <c r="H239" s="427"/>
    </row>
    <row r="240" spans="1:8" s="393" customFormat="1" ht="12.75">
      <c r="A240" s="422">
        <v>1</v>
      </c>
      <c r="B240" s="179"/>
      <c r="C240" s="335" t="s">
        <v>26</v>
      </c>
      <c r="D240" s="148">
        <v>37</v>
      </c>
      <c r="E240" s="148">
        <v>9</v>
      </c>
      <c r="F240" s="196">
        <v>3</v>
      </c>
      <c r="G240" s="189"/>
      <c r="H240" s="189"/>
    </row>
    <row r="241" spans="1:8" s="413" customFormat="1" ht="12.75">
      <c r="A241" s="298">
        <v>2</v>
      </c>
      <c r="B241" s="206">
        <v>2</v>
      </c>
      <c r="C241" s="299" t="s">
        <v>41</v>
      </c>
      <c r="D241" s="150">
        <v>5</v>
      </c>
      <c r="E241" s="150">
        <v>9</v>
      </c>
      <c r="F241" s="300">
        <v>4</v>
      </c>
      <c r="G241" s="149"/>
      <c r="H241" s="149"/>
    </row>
    <row r="242" spans="1:8" s="413" customFormat="1" ht="13.5" thickBot="1">
      <c r="A242" s="428"/>
      <c r="B242" s="138"/>
      <c r="C242" s="200" t="s">
        <v>9</v>
      </c>
      <c r="D242" s="203"/>
      <c r="E242" s="203"/>
      <c r="F242" s="199">
        <f>SUM(F240:F241)</f>
        <v>7</v>
      </c>
      <c r="G242" s="429"/>
      <c r="H242" s="429"/>
    </row>
    <row r="243" spans="1:8" s="413" customFormat="1" ht="12.75">
      <c r="A243" s="430">
        <v>1</v>
      </c>
      <c r="B243" s="457">
        <v>3</v>
      </c>
      <c r="C243" s="305" t="s">
        <v>41</v>
      </c>
      <c r="D243" s="151" t="s">
        <v>51</v>
      </c>
      <c r="E243" s="151">
        <v>10</v>
      </c>
      <c r="F243" s="306">
        <v>2</v>
      </c>
      <c r="G243" s="329"/>
      <c r="H243" s="329"/>
    </row>
    <row r="244" spans="1:8" s="413" customFormat="1" ht="12.75">
      <c r="A244" s="310">
        <v>2</v>
      </c>
      <c r="B244" s="458"/>
      <c r="C244" s="308" t="s">
        <v>41</v>
      </c>
      <c r="D244" s="150">
        <v>7</v>
      </c>
      <c r="E244" s="150">
        <v>9</v>
      </c>
      <c r="F244" s="300">
        <v>3</v>
      </c>
      <c r="G244" s="149"/>
      <c r="H244" s="149"/>
    </row>
    <row r="245" spans="1:8" s="393" customFormat="1" ht="12.75">
      <c r="A245" s="431">
        <v>3</v>
      </c>
      <c r="B245" s="458"/>
      <c r="C245" s="231" t="s">
        <v>62</v>
      </c>
      <c r="D245" s="154">
        <v>24</v>
      </c>
      <c r="E245" s="154">
        <v>9</v>
      </c>
      <c r="F245" s="156">
        <v>3</v>
      </c>
      <c r="G245" s="183"/>
      <c r="H245" s="183"/>
    </row>
    <row r="246" spans="1:8" s="413" customFormat="1" ht="12.75">
      <c r="A246" s="310">
        <v>4</v>
      </c>
      <c r="B246" s="458"/>
      <c r="C246" s="149" t="s">
        <v>37</v>
      </c>
      <c r="D246" s="245">
        <v>6</v>
      </c>
      <c r="E246" s="150">
        <v>9</v>
      </c>
      <c r="F246" s="300">
        <v>3</v>
      </c>
      <c r="G246" s="149"/>
      <c r="H246" s="149"/>
    </row>
    <row r="247" spans="1:15" s="119" customFormat="1" ht="13.5" thickBot="1">
      <c r="A247" s="432"/>
      <c r="B247" s="459"/>
      <c r="C247" s="200" t="s">
        <v>11</v>
      </c>
      <c r="D247" s="302"/>
      <c r="E247" s="302"/>
      <c r="F247" s="224">
        <f>SUM(F243:F246)</f>
        <v>11</v>
      </c>
      <c r="G247" s="433"/>
      <c r="H247" s="433"/>
      <c r="I247" s="132"/>
      <c r="J247" s="132"/>
      <c r="K247" s="132"/>
      <c r="L247" s="132"/>
      <c r="M247" s="132"/>
      <c r="N247" s="132"/>
      <c r="O247" s="132"/>
    </row>
    <row r="248" spans="1:8" s="393" customFormat="1" ht="12.75">
      <c r="A248" s="422">
        <v>1</v>
      </c>
      <c r="B248" s="462">
        <v>4</v>
      </c>
      <c r="C248" s="335" t="s">
        <v>26</v>
      </c>
      <c r="D248" s="148">
        <v>39</v>
      </c>
      <c r="E248" s="148">
        <v>5</v>
      </c>
      <c r="F248" s="196">
        <v>8</v>
      </c>
      <c r="G248" s="189"/>
      <c r="H248" s="189"/>
    </row>
    <row r="249" spans="1:8" s="393" customFormat="1" ht="12.75">
      <c r="A249" s="434">
        <v>2</v>
      </c>
      <c r="B249" s="463"/>
      <c r="C249" s="227" t="s">
        <v>106</v>
      </c>
      <c r="D249" s="154">
        <v>41</v>
      </c>
      <c r="E249" s="154">
        <v>10</v>
      </c>
      <c r="F249" s="156">
        <v>2</v>
      </c>
      <c r="G249" s="183"/>
      <c r="H249" s="183"/>
    </row>
    <row r="250" spans="1:8" s="393" customFormat="1" ht="13.5" thickBot="1">
      <c r="A250" s="435"/>
      <c r="B250" s="177"/>
      <c r="C250" s="200" t="s">
        <v>12</v>
      </c>
      <c r="D250" s="163"/>
      <c r="E250" s="163"/>
      <c r="F250" s="199">
        <f>SUM(F248:F249)</f>
        <v>10</v>
      </c>
      <c r="G250" s="436"/>
      <c r="H250" s="436"/>
    </row>
    <row r="251" spans="1:8" s="438" customFormat="1" ht="12.75">
      <c r="A251" s="422">
        <v>1</v>
      </c>
      <c r="B251" s="179">
        <v>5</v>
      </c>
      <c r="C251" s="335" t="s">
        <v>26</v>
      </c>
      <c r="D251" s="148">
        <v>43</v>
      </c>
      <c r="E251" s="148">
        <v>5</v>
      </c>
      <c r="F251" s="196">
        <v>10</v>
      </c>
      <c r="G251" s="437"/>
      <c r="H251" s="437"/>
    </row>
    <row r="252" spans="1:8" s="438" customFormat="1" ht="13.5" thickBot="1">
      <c r="A252" s="439"/>
      <c r="B252" s="177"/>
      <c r="C252" s="440" t="s">
        <v>14</v>
      </c>
      <c r="D252" s="177"/>
      <c r="E252" s="177"/>
      <c r="F252" s="247">
        <v>10</v>
      </c>
      <c r="G252" s="167"/>
      <c r="H252" s="167"/>
    </row>
    <row r="253" spans="1:8" s="438" customFormat="1" ht="12.75">
      <c r="A253" s="422">
        <v>1</v>
      </c>
      <c r="B253" s="179">
        <v>6</v>
      </c>
      <c r="C253" s="195" t="s">
        <v>62</v>
      </c>
      <c r="D253" s="148">
        <v>26</v>
      </c>
      <c r="E253" s="148">
        <v>10</v>
      </c>
      <c r="F253" s="196">
        <v>8</v>
      </c>
      <c r="G253" s="437"/>
      <c r="H253" s="437"/>
    </row>
    <row r="254" spans="1:8" s="438" customFormat="1" ht="13.5" thickBot="1">
      <c r="A254" s="441"/>
      <c r="B254" s="177"/>
      <c r="C254" s="440" t="s">
        <v>15</v>
      </c>
      <c r="D254" s="163"/>
      <c r="E254" s="163"/>
      <c r="F254" s="199">
        <v>8</v>
      </c>
      <c r="G254" s="200"/>
      <c r="H254" s="200"/>
    </row>
    <row r="255" spans="1:8" s="393" customFormat="1" ht="12.75">
      <c r="A255" s="442">
        <v>1</v>
      </c>
      <c r="B255" s="457">
        <v>7</v>
      </c>
      <c r="C255" s="189" t="s">
        <v>107</v>
      </c>
      <c r="D255" s="148">
        <v>47</v>
      </c>
      <c r="E255" s="148">
        <v>14</v>
      </c>
      <c r="F255" s="196">
        <v>1</v>
      </c>
      <c r="G255" s="189"/>
      <c r="H255" s="189"/>
    </row>
    <row r="256" spans="1:8" s="393" customFormat="1" ht="12.75">
      <c r="A256" s="431">
        <v>2</v>
      </c>
      <c r="B256" s="458"/>
      <c r="C256" s="183" t="s">
        <v>26</v>
      </c>
      <c r="D256" s="443">
        <v>49</v>
      </c>
      <c r="E256" s="154">
        <v>14</v>
      </c>
      <c r="F256" s="156">
        <v>1</v>
      </c>
      <c r="G256" s="183"/>
      <c r="H256" s="183"/>
    </row>
    <row r="257" spans="1:8" s="393" customFormat="1" ht="12.75">
      <c r="A257" s="431">
        <v>3</v>
      </c>
      <c r="B257" s="458"/>
      <c r="C257" s="185" t="s">
        <v>107</v>
      </c>
      <c r="D257" s="443">
        <v>45</v>
      </c>
      <c r="E257" s="154">
        <v>14</v>
      </c>
      <c r="F257" s="156">
        <v>1</v>
      </c>
      <c r="G257" s="183"/>
      <c r="H257" s="183"/>
    </row>
    <row r="258" spans="1:8" s="438" customFormat="1" ht="13.5" thickBot="1">
      <c r="A258" s="444"/>
      <c r="B258" s="459"/>
      <c r="C258" s="200" t="s">
        <v>16</v>
      </c>
      <c r="D258" s="445"/>
      <c r="E258" s="165"/>
      <c r="F258" s="199">
        <f>SUM(F255:F257)</f>
        <v>3</v>
      </c>
      <c r="G258" s="200"/>
      <c r="H258" s="200"/>
    </row>
    <row r="259" spans="1:20" s="413" customFormat="1" ht="13.5" thickBot="1">
      <c r="A259" s="446">
        <f>A257+A253+A251+A249+A246+A241+A238</f>
        <v>14</v>
      </c>
      <c r="B259" s="238">
        <f>B255</f>
        <v>7</v>
      </c>
      <c r="C259" s="283" t="s">
        <v>52</v>
      </c>
      <c r="D259" s="142"/>
      <c r="E259" s="142"/>
      <c r="F259" s="214">
        <f>F258+F254+F252+F247+F250+F242+F239</f>
        <v>54</v>
      </c>
      <c r="G259" s="123"/>
      <c r="H259" s="123">
        <v>1</v>
      </c>
      <c r="I259" s="132"/>
      <c r="J259" s="132"/>
      <c r="K259" s="132"/>
      <c r="L259" s="132"/>
      <c r="M259" s="132"/>
      <c r="N259" s="132"/>
      <c r="O259" s="132"/>
      <c r="P259" s="132"/>
      <c r="Q259" s="132"/>
      <c r="R259" s="412"/>
      <c r="S259" s="412"/>
      <c r="T259" s="412"/>
    </row>
    <row r="260" spans="1:20" s="413" customFormat="1" ht="13.5" thickBot="1">
      <c r="A260" s="447"/>
      <c r="B260" s="296"/>
      <c r="C260" s="448"/>
      <c r="D260" s="206"/>
      <c r="E260" s="206"/>
      <c r="F260" s="297"/>
      <c r="G260" s="412"/>
      <c r="H260" s="412"/>
      <c r="I260" s="412"/>
      <c r="J260" s="412"/>
      <c r="K260" s="412"/>
      <c r="L260" s="412"/>
      <c r="M260" s="412"/>
      <c r="N260" s="412"/>
      <c r="O260" s="412"/>
      <c r="P260" s="412"/>
      <c r="Q260" s="412"/>
      <c r="R260" s="412"/>
      <c r="S260" s="412"/>
      <c r="T260" s="412"/>
    </row>
    <row r="261" spans="1:45" s="413" customFormat="1" ht="13.5" thickBot="1">
      <c r="A261" s="449">
        <f>A259+A236+A198+A108+A52</f>
        <v>152</v>
      </c>
      <c r="B261" s="450">
        <f>B259+B236+B198+B108+B52</f>
        <v>67</v>
      </c>
      <c r="C261" s="451" t="s">
        <v>76</v>
      </c>
      <c r="D261" s="142"/>
      <c r="E261" s="452"/>
      <c r="F261" s="366" t="e">
        <f>F259+F236+F198+F108+F52</f>
        <v>#REF!</v>
      </c>
      <c r="G261" s="450">
        <f>G259+G236+G198+G108+G52</f>
        <v>12</v>
      </c>
      <c r="H261" s="450">
        <f>H259+H236+H198+H108+H52</f>
        <v>4</v>
      </c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7"/>
      <c r="AB261" s="287"/>
      <c r="AC261" s="287"/>
      <c r="AD261" s="287"/>
      <c r="AE261" s="287"/>
      <c r="AF261" s="287"/>
      <c r="AG261" s="287"/>
      <c r="AH261" s="287"/>
      <c r="AI261" s="287"/>
      <c r="AJ261" s="412"/>
      <c r="AK261" s="412"/>
      <c r="AL261" s="412"/>
      <c r="AM261" s="412"/>
      <c r="AN261" s="412"/>
      <c r="AO261" s="412"/>
      <c r="AP261" s="412"/>
      <c r="AQ261" s="412"/>
      <c r="AR261" s="412"/>
      <c r="AS261" s="412"/>
    </row>
    <row r="262" ht="12.75"/>
    <row r="263" spans="3:6" ht="12.75">
      <c r="C263" s="1" t="s">
        <v>77</v>
      </c>
      <c r="F263" s="1" t="s">
        <v>78</v>
      </c>
    </row>
  </sheetData>
  <sheetProtection/>
  <mergeCells count="19">
    <mergeCell ref="A2:H2"/>
    <mergeCell ref="B8:B10"/>
    <mergeCell ref="B11:B16"/>
    <mergeCell ref="B17:B20"/>
    <mergeCell ref="B21:B23"/>
    <mergeCell ref="B24:B29"/>
    <mergeCell ref="B30:B32"/>
    <mergeCell ref="B33:B38"/>
    <mergeCell ref="B67:B70"/>
    <mergeCell ref="B83:B84"/>
    <mergeCell ref="B139:B142"/>
    <mergeCell ref="B143:B148"/>
    <mergeCell ref="B211:B213"/>
    <mergeCell ref="B222:B224"/>
    <mergeCell ref="B255:B258"/>
    <mergeCell ref="B225:B227"/>
    <mergeCell ref="B230:B233"/>
    <mergeCell ref="B243:B247"/>
    <mergeCell ref="B248:B249"/>
  </mergeCells>
  <printOptions/>
  <pageMargins left="0.75" right="0.2" top="0.54" bottom="0.46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2023-07-27T13:15:50Z</cp:lastPrinted>
  <dcterms:created xsi:type="dcterms:W3CDTF">2020-05-28T10:16:42Z</dcterms:created>
  <dcterms:modified xsi:type="dcterms:W3CDTF">2023-08-03T07:29:28Z</dcterms:modified>
  <cp:category/>
  <cp:version/>
  <cp:contentType/>
  <cp:contentStatus/>
</cp:coreProperties>
</file>