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830" windowHeight="7680"/>
  </bookViews>
  <sheets>
    <sheet name="Лист1" sheetId="1" r:id="rId1"/>
    <sheet name="Лист2" sheetId="2" r:id="rId2"/>
  </sheets>
  <definedNames>
    <definedName name="_xlnm._FilterDatabase" localSheetId="0" hidden="1">Лист1!$A$2:$O$139</definedName>
    <definedName name="_xlnm.Print_Area" localSheetId="0">Лист1!$A$1:$O$139</definedName>
  </definedNames>
  <calcPr calcId="152511"/>
</workbook>
</file>

<file path=xl/calcChain.xml><?xml version="1.0" encoding="utf-8"?>
<calcChain xmlns="http://schemas.openxmlformats.org/spreadsheetml/2006/main">
  <c r="N41" i="1" l="1"/>
  <c r="N45" i="1" l="1"/>
  <c r="N43" i="1" l="1"/>
  <c r="N42" i="1" l="1"/>
  <c r="N33" i="1" l="1"/>
  <c r="N34" i="1"/>
  <c r="N35" i="1"/>
  <c r="N36" i="1"/>
  <c r="N37" i="1"/>
  <c r="N38" i="1"/>
  <c r="N40" i="1"/>
  <c r="N32" i="1"/>
  <c r="N30" i="1"/>
  <c r="N31" i="1"/>
  <c r="N39" i="1" l="1"/>
  <c r="M39" i="1"/>
  <c r="L39" i="1"/>
  <c r="N6" i="1" l="1"/>
  <c r="L29" i="1"/>
  <c r="M29" i="1"/>
  <c r="N27" i="1" l="1"/>
  <c r="N26" i="1"/>
  <c r="N25" i="1"/>
  <c r="N24" i="1"/>
  <c r="N23" i="1"/>
  <c r="N22" i="1"/>
  <c r="N21" i="1"/>
  <c r="N18" i="1" l="1"/>
  <c r="N17" i="1"/>
  <c r="N16" i="1"/>
  <c r="N15" i="1"/>
  <c r="N14" i="1"/>
  <c r="N20" i="1" l="1"/>
  <c r="N28" i="1"/>
  <c r="N19" i="1"/>
  <c r="N13" i="1" l="1"/>
  <c r="N12" i="1"/>
  <c r="N11" i="1"/>
  <c r="N10" i="1"/>
  <c r="N9" i="1" l="1"/>
  <c r="N4" i="1"/>
  <c r="N5" i="1"/>
  <c r="N7" i="1"/>
  <c r="N8" i="1"/>
  <c r="N3" i="1"/>
  <c r="N29" i="1" l="1"/>
  <c r="L57" i="1"/>
  <c r="N57" i="1" l="1"/>
  <c r="N55" i="1" l="1"/>
  <c r="M138" i="1" l="1"/>
  <c r="L138" i="1"/>
  <c r="N138" i="1"/>
  <c r="M118" i="1" l="1"/>
  <c r="N118" i="1"/>
  <c r="L118" i="1"/>
  <c r="M104" i="1"/>
  <c r="N104" i="1"/>
  <c r="L104" i="1"/>
  <c r="M93" i="1"/>
  <c r="N93" i="1"/>
  <c r="L93" i="1"/>
  <c r="M74" i="1"/>
  <c r="N74" i="1"/>
  <c r="L74" i="1"/>
  <c r="M61" i="1"/>
  <c r="N61" i="1"/>
  <c r="L61" i="1"/>
  <c r="M57" i="1"/>
  <c r="M55" i="1"/>
  <c r="L55" i="1"/>
  <c r="L139" i="1" l="1"/>
  <c r="M139" i="1"/>
  <c r="N139" i="1" l="1"/>
</calcChain>
</file>

<file path=xl/sharedStrings.xml><?xml version="1.0" encoding="utf-8"?>
<sst xmlns="http://schemas.openxmlformats.org/spreadsheetml/2006/main" count="389" uniqueCount="243">
  <si>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</si>
  <si>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</si>
  <si>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</si>
  <si>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</si>
  <si>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</si>
  <si>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відповідальний відділ</t>
  </si>
  <si>
    <t>1</t>
  </si>
  <si>
    <t>2</t>
  </si>
  <si>
    <t>загальна сума</t>
  </si>
  <si>
    <t>№ з/п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</si>
  <si>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</si>
  <si>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</si>
  <si>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</si>
  <si>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</si>
  <si>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</si>
  <si>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</si>
  <si>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</si>
  <si>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</si>
  <si>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Разом по документу:</t>
  </si>
  <si>
    <t>Разом за місяць</t>
  </si>
  <si>
    <t>переговорна процедура</t>
  </si>
  <si>
    <t>65310000-9</t>
  </si>
  <si>
    <t>22432779</t>
  </si>
  <si>
    <t>1.21-04/1-26-2022/1</t>
  </si>
  <si>
    <t>ДПЕМ ПрАТ "Атомсервіс"</t>
  </si>
  <si>
    <t>Олександр Дробот</t>
  </si>
  <si>
    <t>без використання електронної системи</t>
  </si>
  <si>
    <t>09120000-6</t>
  </si>
  <si>
    <t>купівлі газу пропану (скрапленого)</t>
  </si>
  <si>
    <t>ТОВ "Гермес-2018"</t>
  </si>
  <si>
    <t>42484352</t>
  </si>
  <si>
    <t>Є.М. Сігляк</t>
  </si>
  <si>
    <t>3</t>
  </si>
  <si>
    <t>72410000-7</t>
  </si>
  <si>
    <t>надання послуг до мережі інтернет</t>
  </si>
  <si>
    <t>ДПТС "Квант" ПрАТ "Атомсервіс"</t>
  </si>
  <si>
    <t>23631097</t>
  </si>
  <si>
    <t>М.С. Скуляр</t>
  </si>
  <si>
    <t>03/22-I/3</t>
  </si>
  <si>
    <t>юридичні послуги</t>
  </si>
  <si>
    <t>4</t>
  </si>
  <si>
    <t>03120000-8</t>
  </si>
  <si>
    <t>купівлі -продажу живих квітів</t>
  </si>
  <si>
    <t>ФОП Каліна Н.С.</t>
  </si>
  <si>
    <t>2078113906</t>
  </si>
  <si>
    <t>Н.С. Каліна</t>
  </si>
  <si>
    <t>09-01/22/5</t>
  </si>
  <si>
    <t xml:space="preserve">90510000-5 79990000-0       </t>
  </si>
  <si>
    <t>надання послуг зт поводження з побутовими відходами</t>
  </si>
  <si>
    <t>КП ЖЕО</t>
  </si>
  <si>
    <t>31537375</t>
  </si>
  <si>
    <t>О.А. Салагор</t>
  </si>
  <si>
    <t>5</t>
  </si>
  <si>
    <t>6</t>
  </si>
  <si>
    <t>7</t>
  </si>
  <si>
    <t>20910974_22 МЕДОК/6</t>
  </si>
  <si>
    <t>72260000-5</t>
  </si>
  <si>
    <t>постачання пакетів оновлення (компонент) до комп'ютерної програми "М.Е.D.oc" (Модуль "M.E.Doc Звітність")</t>
  </si>
  <si>
    <t>ПП Гайдукова Т.Л.</t>
  </si>
  <si>
    <t>2267010524</t>
  </si>
  <si>
    <t>Т.Л. Гайдукова</t>
  </si>
  <si>
    <t>8</t>
  </si>
  <si>
    <t>101/7</t>
  </si>
  <si>
    <t>64210000-1</t>
  </si>
  <si>
    <t>надання електронних комунікаційних послуг споживачем, які здійснюють їх закупівлю за кошти міського бюджету (послуги фіксованого телефонного зв'язку )</t>
  </si>
  <si>
    <t>АТ "Укртелеком"</t>
  </si>
  <si>
    <t>21560766</t>
  </si>
  <si>
    <t>І.О. Лаковська</t>
  </si>
  <si>
    <t>9</t>
  </si>
  <si>
    <t>про видачу ліцензій (ліцензії) на використання комп'ютерних(ої) програм(ми)</t>
  </si>
  <si>
    <t>ТОВ "ДЕЛЬТА-СЕРВІС 1"</t>
  </si>
  <si>
    <t>В.О. Нарижний</t>
  </si>
  <si>
    <t>42965784</t>
  </si>
  <si>
    <t>10</t>
  </si>
  <si>
    <t>75/9</t>
  </si>
  <si>
    <t>90510000-5</t>
  </si>
  <si>
    <t>КП СКГ</t>
  </si>
  <si>
    <t>30055111</t>
  </si>
  <si>
    <t>Лілія Паламарчук</t>
  </si>
  <si>
    <t>11</t>
  </si>
  <si>
    <t>79340000-9</t>
  </si>
  <si>
    <t>надання послуг з наклеювання білбордів та натягування бакнерів на біг-борди</t>
  </si>
  <si>
    <t>12</t>
  </si>
  <si>
    <t>22450000-9</t>
  </si>
  <si>
    <t>купівлі-продажу друкованої продукції (придбання білбордів, банерів)</t>
  </si>
  <si>
    <t>ФОП Романова</t>
  </si>
  <si>
    <t>2742514165</t>
  </si>
  <si>
    <t>Ю.Г. Романова</t>
  </si>
  <si>
    <t>13</t>
  </si>
  <si>
    <t>13/12</t>
  </si>
  <si>
    <t>66510000-8</t>
  </si>
  <si>
    <t>страхування орендованих приміщень  (вул. Др.Народів, 23, В-1н, гаражний бокс №1,2,3)</t>
  </si>
  <si>
    <t>ПАТ "Страхова група "ТАС"</t>
  </si>
  <si>
    <t>30115243</t>
  </si>
  <si>
    <t>Шмідько Т. Д.</t>
  </si>
  <si>
    <t>FО-01291180/10/1</t>
  </si>
  <si>
    <t>FО-01291199/10/2</t>
  </si>
  <si>
    <t>страхування орендованих приміщень (бул. Цвіточний, 9)</t>
  </si>
  <si>
    <t>cтрахування орендованих приміщень (вул. Др.Народів, 54)</t>
  </si>
  <si>
    <t>14</t>
  </si>
  <si>
    <t>FО-01291185/10/3</t>
  </si>
  <si>
    <t>15</t>
  </si>
  <si>
    <t>страхування орендованих приміщень (вул. Др.Народів, 23 к.4, к. 80а)</t>
  </si>
  <si>
    <t>FО-01291181/10/4</t>
  </si>
  <si>
    <t>16</t>
  </si>
  <si>
    <t>cтрахування орендованих приміщень(вул. Др.Народів, 35-В)</t>
  </si>
  <si>
    <t>FО-01291182/10/5</t>
  </si>
  <si>
    <t>17</t>
  </si>
  <si>
    <t>18</t>
  </si>
  <si>
    <t>19</t>
  </si>
  <si>
    <t>79820000-8</t>
  </si>
  <si>
    <t>Висвітлення діяльності депутатів Южноукраїнської міської ради через друковані засоби</t>
  </si>
  <si>
    <t>ПП "Редакція газети "Контакт"</t>
  </si>
  <si>
    <t>20872794</t>
  </si>
  <si>
    <t>Л.В. Мініна</t>
  </si>
  <si>
    <t>20</t>
  </si>
  <si>
    <t>75240000-0</t>
  </si>
  <si>
    <t xml:space="preserve"> Послуги з охорони публічної безпеки та порядку під час супроводження</t>
  </si>
  <si>
    <t>Управління поліції охорони в Миколаївській області</t>
  </si>
  <si>
    <t>40109016</t>
  </si>
  <si>
    <t>С.В. Строін</t>
  </si>
  <si>
    <t>1774/34/07-2022/14</t>
  </si>
  <si>
    <t>28.012022</t>
  </si>
  <si>
    <t>21</t>
  </si>
  <si>
    <t>1775/34/07-2022/15</t>
  </si>
  <si>
    <t>79710000-4</t>
  </si>
  <si>
    <t>Послуги з централізованої охорони майна з реагуванням наряду поліції охорони (вул. Дружби Народів, буд.23, каб. №4)</t>
  </si>
  <si>
    <t>Послуги з централізованої охорони майна з реагуванням наряду поліції охорони (вул. Дружби Народів, буд.52)</t>
  </si>
  <si>
    <t>22</t>
  </si>
  <si>
    <t>1776/34/07-2022/16</t>
  </si>
  <si>
    <t>Послуги з централізованої охорони майна з реагуванням наряду поліції охорони (вул. Дружби Народів, буд.35в)</t>
  </si>
  <si>
    <t>23</t>
  </si>
  <si>
    <t>1777/34/07-2022/17</t>
  </si>
  <si>
    <t xml:space="preserve"> Послуги за цілодобове спостереження установки пожежної автоматики </t>
  </si>
  <si>
    <t>24</t>
  </si>
  <si>
    <t>Послуги на спостереження за ручними системами тривожної сигналізації з реагуванням наряду поліції охорони</t>
  </si>
  <si>
    <t>1778/34/07-2022/18</t>
  </si>
  <si>
    <t>25</t>
  </si>
  <si>
    <t>1780/34/07-2022/19</t>
  </si>
  <si>
    <t>Послуги з обслуговування пожежної сигналізації, встановленої на об'єкті</t>
  </si>
  <si>
    <t>26</t>
  </si>
  <si>
    <t>1781/34/07-2022/20</t>
  </si>
  <si>
    <t>75250000-3</t>
  </si>
  <si>
    <t>27</t>
  </si>
  <si>
    <t>28</t>
  </si>
  <si>
    <t>ДУ №4 від 11.02.2022</t>
  </si>
  <si>
    <t xml:space="preserve">до договору від 09.11.2021 №194 </t>
  </si>
  <si>
    <t>до договору від 09.11.2021 №193</t>
  </si>
  <si>
    <t>29</t>
  </si>
  <si>
    <t>22410000-7</t>
  </si>
  <si>
    <t>на закупівлю знаків поштової оплати (марки)</t>
  </si>
  <si>
    <t>25382899</t>
  </si>
  <si>
    <t xml:space="preserve">Т.В.Антонова </t>
  </si>
  <si>
    <t>ДУ №2 від 14.01.2022    ДУ №3 від 11.02.2022</t>
  </si>
  <si>
    <t>30</t>
  </si>
  <si>
    <t>142201/02/22/ 22</t>
  </si>
  <si>
    <t>64120000-3</t>
  </si>
  <si>
    <t xml:space="preserve">на послуги поштового зв'язку спеціального призначення </t>
  </si>
  <si>
    <t>Миколаївська дирекція АТ "Укрпошта"</t>
  </si>
  <si>
    <t xml:space="preserve">Державне підприємство спеціального зв'язку </t>
  </si>
  <si>
    <t>23040611</t>
  </si>
  <si>
    <t>А.В. Потапенко</t>
  </si>
  <si>
    <t>104 від 06.07.2021</t>
  </si>
  <si>
    <t>відкриті торги</t>
  </si>
  <si>
    <t>79140000-7</t>
  </si>
  <si>
    <t>АО "Київська Гельсінська група"</t>
  </si>
  <si>
    <t>38805570</t>
  </si>
  <si>
    <t>В.І. Чорний</t>
  </si>
  <si>
    <t>Продовження договору на суму 20%</t>
  </si>
  <si>
    <t>розподіл  електричної енергії</t>
  </si>
  <si>
    <t>31</t>
  </si>
  <si>
    <t>91/23</t>
  </si>
  <si>
    <t>70220000-9</t>
  </si>
  <si>
    <t>договір оренди майна смт.Костянтинівка, вул. Соборна, 20</t>
  </si>
  <si>
    <t>32</t>
  </si>
  <si>
    <t>80/24</t>
  </si>
  <si>
    <t>договір оренди майна бул. Цвіточний, 9 буд. Б-2Н, кімн. №6,7,8</t>
  </si>
  <si>
    <t xml:space="preserve">О.А. Салагор </t>
  </si>
  <si>
    <t>33</t>
  </si>
  <si>
    <t>72310000-1</t>
  </si>
  <si>
    <t>кваліфіковані електронні довірчі послуги (послуга КЕП)</t>
  </si>
  <si>
    <t>ДП "Національні інформаційні системи"</t>
  </si>
  <si>
    <t>39787008</t>
  </si>
  <si>
    <t>В.А. Савін</t>
  </si>
  <si>
    <t>194 від 09.11.2021</t>
  </si>
  <si>
    <t>ТОВ "Мегапростір"</t>
  </si>
  <si>
    <t>38011808</t>
  </si>
  <si>
    <t>Ю.С. Гаваза</t>
  </si>
  <si>
    <t>193 від 09.11.2021</t>
  </si>
  <si>
    <t>34</t>
  </si>
  <si>
    <t>60140000-1</t>
  </si>
  <si>
    <t xml:space="preserve">закупівля послуг з перевезення резервістів та військовозобов'язаних </t>
  </si>
  <si>
    <t>КП "СКГ"</t>
  </si>
  <si>
    <t>Л.В. Паламарчук</t>
  </si>
  <si>
    <t>35</t>
  </si>
  <si>
    <t>09130000-9</t>
  </si>
  <si>
    <t>ТОВ "Геліос-2012ЮК"</t>
  </si>
  <si>
    <t>38115832</t>
  </si>
  <si>
    <t>Т.І. Чебанова</t>
  </si>
  <si>
    <t>купівля-продаж пально-мастильних матеріалів</t>
  </si>
  <si>
    <t>36</t>
  </si>
  <si>
    <t>50310000-1</t>
  </si>
  <si>
    <t>про надання послуг з поточного ремонту та технічного обслуговування офісної техніки</t>
  </si>
  <si>
    <t>ФОП В.А. Гапук</t>
  </si>
  <si>
    <t>2595506740</t>
  </si>
  <si>
    <t>В.А. Гапук</t>
  </si>
  <si>
    <t>37</t>
  </si>
  <si>
    <t>гнг</t>
  </si>
  <si>
    <t>поставка нафтопродуктів (дизельне паливо)</t>
  </si>
  <si>
    <t>ПП "Укргазнафта"</t>
  </si>
  <si>
    <t>37113698</t>
  </si>
  <si>
    <t>Т.М. Кирилюк</t>
  </si>
  <si>
    <t>поставка нафтопродуктів (бензин А-92)</t>
  </si>
  <si>
    <t>38</t>
  </si>
  <si>
    <t>поставка нафтопродуктів (скраплений газ)</t>
  </si>
  <si>
    <t>ДУ №1 від 03.03.2022 (зміна ціни); ДУ №2 від 16.03.2022 (зміна реквізитів)</t>
  </si>
  <si>
    <t>перевезення гуманітарної допомоги</t>
  </si>
  <si>
    <t>ТОВ "Перфект Пак"</t>
  </si>
  <si>
    <t>С.М. Телішевський</t>
  </si>
  <si>
    <t>ДУ №1 від 12.03.2022 (зміна реквізитів)</t>
  </si>
  <si>
    <t>12/29</t>
  </si>
  <si>
    <t>Послуги з юридичного консультування та правової допомоги</t>
  </si>
  <si>
    <t>Адвокатське бюро "Борисенко О.В.</t>
  </si>
  <si>
    <t>41783751</t>
  </si>
  <si>
    <t>Борисенко О.В.</t>
  </si>
  <si>
    <t>09310000-5</t>
  </si>
  <si>
    <t>постачання електричної енергії споживачу</t>
  </si>
  <si>
    <t>ТОВ "Миколаївська енергопостачальна компанія"</t>
  </si>
  <si>
    <t>В.В. Лінченко</t>
  </si>
  <si>
    <t>перевезення резервістів</t>
  </si>
  <si>
    <t>65/34</t>
  </si>
  <si>
    <t>63710000-9 85140000-2</t>
  </si>
  <si>
    <t xml:space="preserve">щозмінний предрейсовий медичний огляд, перевірка технічно-справного стану автомобілів, щоквартальні інструктажі </t>
  </si>
  <si>
    <t>КП "ТВКГ"</t>
  </si>
  <si>
    <t>Д.С. Судаков</t>
  </si>
  <si>
    <t>7914000-7</t>
  </si>
  <si>
    <t>О.В. Борсисенко</t>
  </si>
  <si>
    <t>FO-01322490/36</t>
  </si>
  <si>
    <t>Послуги зі страхування майна за адресою смт. Костянтинівка, вул. Соборна, 20</t>
  </si>
  <si>
    <t>Т.Д. Шмидько</t>
  </si>
  <si>
    <t>FO-01322422/37</t>
  </si>
  <si>
    <t>Послуги зі страхування майна за адресою м. Южноукраїнськ, бульвар Цвіточний, 9</t>
  </si>
  <si>
    <t>військовий 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</si>
</sst>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right" vertical="center" wrapText="1"/>
    </xf>
    <xf numFmtId="49" fontId="9" fillId="2" borderId="20" xfId="0" applyNumberFormat="1" applyFont="1" applyFill="1" applyBorder="1" applyAlignment="1">
      <alignment horizontal="right" vertical="center" wrapText="1"/>
    </xf>
    <xf numFmtId="49" fontId="9" fillId="2" borderId="22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vertical="center" wrapText="1"/>
    </xf>
    <xf numFmtId="2" fontId="9" fillId="3" borderId="23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0" fontId="2" fillId="4" borderId="3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49" fontId="9" fillId="3" borderId="33" xfId="0" applyNumberFormat="1" applyFont="1" applyFill="1" applyBorder="1" applyAlignment="1">
      <alignment horizontal="right" vertical="center" wrapText="1"/>
    </xf>
    <xf numFmtId="49" fontId="9" fillId="3" borderId="0" xfId="0" applyNumberFormat="1" applyFont="1" applyFill="1" applyBorder="1" applyAlignment="1">
      <alignment horizontal="right" vertical="center" wrapText="1"/>
    </xf>
    <xf numFmtId="49" fontId="9" fillId="3" borderId="32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right" vertical="center" wrapText="1"/>
    </xf>
    <xf numFmtId="49" fontId="9" fillId="3" borderId="21" xfId="0" applyNumberFormat="1" applyFont="1" applyFill="1" applyBorder="1" applyAlignment="1">
      <alignment horizontal="right" vertical="center" wrapText="1"/>
    </xf>
    <xf numFmtId="49" fontId="9" fillId="3" borderId="20" xfId="0" applyNumberFormat="1" applyFont="1" applyFill="1" applyBorder="1" applyAlignment="1">
      <alignment horizontal="right" vertical="center" wrapText="1"/>
    </xf>
    <xf numFmtId="49" fontId="9" fillId="3" borderId="22" xfId="0" applyNumberFormat="1" applyFont="1" applyFill="1" applyBorder="1" applyAlignment="1">
      <alignment horizontal="right" vertical="center" wrapText="1"/>
    </xf>
    <xf numFmtId="49" fontId="9" fillId="3" borderId="17" xfId="0" applyNumberFormat="1" applyFont="1" applyFill="1" applyBorder="1" applyAlignment="1">
      <alignment horizontal="right" vertical="center" wrapText="1"/>
    </xf>
    <xf numFmtId="49" fontId="9" fillId="3" borderId="18" xfId="0" applyNumberFormat="1" applyFont="1" applyFill="1" applyBorder="1" applyAlignment="1">
      <alignment horizontal="right" vertical="center" wrapText="1"/>
    </xf>
    <xf numFmtId="49" fontId="9" fillId="3" borderId="19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</cellXfs>
  <cellStyles count="1">
    <cellStyle name="Обычный" xfId="0" builtinId="0"/>
  </cellStyles>
  <dxfs count="21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40"/>
  <sheetViews>
    <sheetView tabSelected="1" view="pageBreakPreview" zoomScale="90" zoomScaleSheetLayoutView="90" workbookViewId="0">
      <pane ySplit="2" topLeftCell="A50" activePane="bottomLeft" state="frozen"/>
      <selection pane="bottomLeft" activeCell="A52" sqref="A52:XFD63"/>
    </sheetView>
  </sheetViews>
  <sheetFormatPr defaultRowHeight="15" x14ac:dyDescent="0.25"/>
  <cols>
    <col min="1" max="1" width="6" style="17" bestFit="1" customWidth="1"/>
    <col min="2" max="2" width="13.42578125" style="19" customWidth="1"/>
    <col min="3" max="3" width="11.85546875" style="19" customWidth="1"/>
    <col min="4" max="4" width="11.5703125" style="19" customWidth="1"/>
    <col min="5" max="5" width="30.7109375" style="15" customWidth="1"/>
    <col min="6" max="6" width="24.5703125" style="15" customWidth="1"/>
    <col min="7" max="7" width="11.140625" style="19" customWidth="1"/>
    <col min="8" max="8" width="23.85546875" style="15" customWidth="1"/>
    <col min="9" max="9" width="10.28515625" style="18" bestFit="1" customWidth="1"/>
    <col min="10" max="10" width="10.28515625" style="15" bestFit="1" customWidth="1"/>
    <col min="11" max="11" width="13.7109375" style="20" customWidth="1"/>
    <col min="12" max="12" width="15" style="16" bestFit="1" customWidth="1"/>
    <col min="13" max="13" width="14.5703125" style="16" customWidth="1"/>
    <col min="14" max="14" width="16.5703125" style="16" customWidth="1"/>
    <col min="15" max="15" width="12.140625" style="14" customWidth="1"/>
    <col min="16" max="16384" width="9.140625" style="15"/>
  </cols>
  <sheetData>
    <row r="1" spans="1:15" s="14" customFormat="1" ht="15.75" customHeight="1" x14ac:dyDescent="0.25">
      <c r="A1" s="159" t="s">
        <v>9</v>
      </c>
      <c r="B1" s="161" t="s">
        <v>0</v>
      </c>
      <c r="C1" s="161" t="s">
        <v>15</v>
      </c>
      <c r="D1" s="184" t="s">
        <v>11</v>
      </c>
      <c r="E1" s="163" t="s">
        <v>14</v>
      </c>
      <c r="F1" s="163" t="s">
        <v>1</v>
      </c>
      <c r="G1" s="161" t="s">
        <v>12</v>
      </c>
      <c r="H1" s="163" t="s">
        <v>13</v>
      </c>
      <c r="I1" s="163" t="s">
        <v>2</v>
      </c>
      <c r="J1" s="163"/>
      <c r="K1" s="186" t="s">
        <v>16</v>
      </c>
      <c r="L1" s="181" t="s">
        <v>4</v>
      </c>
      <c r="M1" s="181" t="s">
        <v>17</v>
      </c>
      <c r="N1" s="181" t="s">
        <v>8</v>
      </c>
      <c r="O1" s="179" t="s">
        <v>5</v>
      </c>
    </row>
    <row r="2" spans="1:15" s="14" customFormat="1" ht="33" customHeight="1" x14ac:dyDescent="0.25">
      <c r="A2" s="160"/>
      <c r="B2" s="162"/>
      <c r="C2" s="162"/>
      <c r="D2" s="185"/>
      <c r="E2" s="164"/>
      <c r="F2" s="164"/>
      <c r="G2" s="162"/>
      <c r="H2" s="164"/>
      <c r="I2" s="93" t="s">
        <v>10</v>
      </c>
      <c r="J2" s="94" t="s">
        <v>3</v>
      </c>
      <c r="K2" s="187"/>
      <c r="L2" s="182"/>
      <c r="M2" s="183"/>
      <c r="N2" s="183"/>
      <c r="O2" s="180"/>
    </row>
    <row r="3" spans="1:15" s="127" customFormat="1" ht="33" customHeight="1" x14ac:dyDescent="0.25">
      <c r="A3" s="110" t="s">
        <v>6</v>
      </c>
      <c r="B3" s="110" t="s">
        <v>23</v>
      </c>
      <c r="C3" s="110" t="s">
        <v>20</v>
      </c>
      <c r="D3" s="110" t="s">
        <v>21</v>
      </c>
      <c r="E3" s="121" t="s">
        <v>169</v>
      </c>
      <c r="F3" s="121" t="s">
        <v>24</v>
      </c>
      <c r="G3" s="110" t="s">
        <v>22</v>
      </c>
      <c r="H3" s="121" t="s">
        <v>25</v>
      </c>
      <c r="I3" s="122">
        <v>44573</v>
      </c>
      <c r="J3" s="122">
        <v>44926</v>
      </c>
      <c r="K3" s="123"/>
      <c r="L3" s="124">
        <v>116800</v>
      </c>
      <c r="M3" s="125"/>
      <c r="N3" s="126">
        <f>L3</f>
        <v>116800</v>
      </c>
      <c r="O3" s="121"/>
    </row>
    <row r="4" spans="1:15" s="14" customFormat="1" ht="105" x14ac:dyDescent="0.25">
      <c r="A4" s="24" t="s">
        <v>7</v>
      </c>
      <c r="B4" s="24" t="s">
        <v>7</v>
      </c>
      <c r="C4" s="24" t="s">
        <v>26</v>
      </c>
      <c r="D4" s="24" t="s">
        <v>27</v>
      </c>
      <c r="E4" s="25" t="s">
        <v>28</v>
      </c>
      <c r="F4" s="25" t="s">
        <v>29</v>
      </c>
      <c r="G4" s="24" t="s">
        <v>30</v>
      </c>
      <c r="H4" s="25" t="s">
        <v>31</v>
      </c>
      <c r="I4" s="26">
        <v>44574</v>
      </c>
      <c r="J4" s="26">
        <v>44926</v>
      </c>
      <c r="K4" s="54" t="s">
        <v>215</v>
      </c>
      <c r="L4" s="38">
        <v>5640</v>
      </c>
      <c r="M4" s="99"/>
      <c r="N4" s="98">
        <f t="shared" ref="N4:N28" si="0">L4</f>
        <v>5640</v>
      </c>
      <c r="O4" s="100"/>
    </row>
    <row r="5" spans="1:15" s="14" customFormat="1" ht="75" x14ac:dyDescent="0.25">
      <c r="A5" s="24" t="s">
        <v>32</v>
      </c>
      <c r="B5" s="24" t="s">
        <v>38</v>
      </c>
      <c r="C5" s="24" t="s">
        <v>26</v>
      </c>
      <c r="D5" s="24" t="s">
        <v>33</v>
      </c>
      <c r="E5" s="25" t="s">
        <v>34</v>
      </c>
      <c r="F5" s="25" t="s">
        <v>35</v>
      </c>
      <c r="G5" s="24" t="s">
        <v>36</v>
      </c>
      <c r="H5" s="25" t="s">
        <v>37</v>
      </c>
      <c r="I5" s="26">
        <v>44575</v>
      </c>
      <c r="J5" s="26">
        <v>44926</v>
      </c>
      <c r="K5" s="54" t="s">
        <v>207</v>
      </c>
      <c r="L5" s="38">
        <v>18000</v>
      </c>
      <c r="M5" s="97"/>
      <c r="N5" s="98">
        <f t="shared" si="0"/>
        <v>18000</v>
      </c>
      <c r="O5" s="100"/>
    </row>
    <row r="6" spans="1:15" s="91" customFormat="1" ht="72" customHeight="1" x14ac:dyDescent="0.25">
      <c r="A6" s="101" t="s">
        <v>40</v>
      </c>
      <c r="B6" s="101" t="s">
        <v>162</v>
      </c>
      <c r="C6" s="101" t="s">
        <v>163</v>
      </c>
      <c r="D6" s="101" t="s">
        <v>164</v>
      </c>
      <c r="E6" s="102" t="s">
        <v>39</v>
      </c>
      <c r="F6" s="102" t="s">
        <v>165</v>
      </c>
      <c r="G6" s="101" t="s">
        <v>166</v>
      </c>
      <c r="H6" s="102" t="s">
        <v>167</v>
      </c>
      <c r="I6" s="103">
        <v>44383</v>
      </c>
      <c r="J6" s="103">
        <v>44635</v>
      </c>
      <c r="K6" s="104" t="s">
        <v>153</v>
      </c>
      <c r="L6" s="105">
        <v>437418.83</v>
      </c>
      <c r="M6" s="106">
        <v>87400</v>
      </c>
      <c r="N6" s="98">
        <f>L6+M6</f>
        <v>524818.83000000007</v>
      </c>
      <c r="O6" s="107" t="s">
        <v>168</v>
      </c>
    </row>
    <row r="7" spans="1:15" s="92" customFormat="1" ht="75" x14ac:dyDescent="0.25">
      <c r="A7" s="6" t="s">
        <v>52</v>
      </c>
      <c r="B7" s="6" t="s">
        <v>40</v>
      </c>
      <c r="C7" s="6" t="s">
        <v>26</v>
      </c>
      <c r="D7" s="6" t="s">
        <v>41</v>
      </c>
      <c r="E7" s="5" t="s">
        <v>42</v>
      </c>
      <c r="F7" s="5" t="s">
        <v>43</v>
      </c>
      <c r="G7" s="6" t="s">
        <v>44</v>
      </c>
      <c r="H7" s="5" t="s">
        <v>45</v>
      </c>
      <c r="I7" s="9">
        <v>44582</v>
      </c>
      <c r="J7" s="9">
        <v>44926</v>
      </c>
      <c r="K7" s="32"/>
      <c r="L7" s="8">
        <v>48500</v>
      </c>
      <c r="M7" s="108"/>
      <c r="N7" s="98">
        <f t="shared" si="0"/>
        <v>48500</v>
      </c>
      <c r="O7" s="109"/>
    </row>
    <row r="8" spans="1:15" s="92" customFormat="1" ht="61.5" customHeight="1" x14ac:dyDescent="0.25">
      <c r="A8" s="6" t="s">
        <v>53</v>
      </c>
      <c r="B8" s="6" t="s">
        <v>46</v>
      </c>
      <c r="C8" s="6" t="s">
        <v>26</v>
      </c>
      <c r="D8" s="6" t="s">
        <v>47</v>
      </c>
      <c r="E8" s="5" t="s">
        <v>48</v>
      </c>
      <c r="F8" s="5" t="s">
        <v>49</v>
      </c>
      <c r="G8" s="6" t="s">
        <v>50</v>
      </c>
      <c r="H8" s="5" t="s">
        <v>51</v>
      </c>
      <c r="I8" s="9">
        <v>44585</v>
      </c>
      <c r="J8" s="9">
        <v>44926</v>
      </c>
      <c r="K8" s="32"/>
      <c r="L8" s="8">
        <v>4430.16</v>
      </c>
      <c r="M8" s="108"/>
      <c r="N8" s="98">
        <f t="shared" si="0"/>
        <v>4430.16</v>
      </c>
      <c r="O8" s="109"/>
    </row>
    <row r="9" spans="1:15" s="92" customFormat="1" ht="61.5" customHeight="1" x14ac:dyDescent="0.25">
      <c r="A9" s="6" t="s">
        <v>54</v>
      </c>
      <c r="B9" s="6" t="s">
        <v>55</v>
      </c>
      <c r="C9" s="6" t="s">
        <v>26</v>
      </c>
      <c r="D9" s="6" t="s">
        <v>56</v>
      </c>
      <c r="E9" s="5" t="s">
        <v>57</v>
      </c>
      <c r="F9" s="5" t="s">
        <v>58</v>
      </c>
      <c r="G9" s="6" t="s">
        <v>59</v>
      </c>
      <c r="H9" s="5" t="s">
        <v>60</v>
      </c>
      <c r="I9" s="9">
        <v>44585</v>
      </c>
      <c r="J9" s="9">
        <v>44926</v>
      </c>
      <c r="K9" s="32"/>
      <c r="L9" s="8">
        <v>4000</v>
      </c>
      <c r="M9" s="108"/>
      <c r="N9" s="98">
        <f t="shared" si="0"/>
        <v>4000</v>
      </c>
      <c r="O9" s="109"/>
    </row>
    <row r="10" spans="1:15" s="127" customFormat="1" ht="99" customHeight="1" x14ac:dyDescent="0.25">
      <c r="A10" s="110" t="s">
        <v>61</v>
      </c>
      <c r="B10" s="110" t="s">
        <v>62</v>
      </c>
      <c r="C10" s="110" t="s">
        <v>20</v>
      </c>
      <c r="D10" s="110" t="s">
        <v>63</v>
      </c>
      <c r="E10" s="121" t="s">
        <v>64</v>
      </c>
      <c r="F10" s="121" t="s">
        <v>65</v>
      </c>
      <c r="G10" s="110" t="s">
        <v>66</v>
      </c>
      <c r="H10" s="121" t="s">
        <v>67</v>
      </c>
      <c r="I10" s="122">
        <v>44585</v>
      </c>
      <c r="J10" s="122">
        <v>44926</v>
      </c>
      <c r="K10" s="123"/>
      <c r="L10" s="124">
        <v>80400</v>
      </c>
      <c r="M10" s="125"/>
      <c r="N10" s="126">
        <f t="shared" si="0"/>
        <v>80400</v>
      </c>
      <c r="O10" s="128"/>
    </row>
    <row r="11" spans="1:15" s="127" customFormat="1" ht="61.5" customHeight="1" x14ac:dyDescent="0.25">
      <c r="A11" s="110" t="s">
        <v>68</v>
      </c>
      <c r="B11" s="110" t="s">
        <v>61</v>
      </c>
      <c r="C11" s="110" t="s">
        <v>20</v>
      </c>
      <c r="D11" s="110" t="s">
        <v>56</v>
      </c>
      <c r="E11" s="121" t="s">
        <v>69</v>
      </c>
      <c r="F11" s="121" t="s">
        <v>70</v>
      </c>
      <c r="G11" s="110" t="s">
        <v>72</v>
      </c>
      <c r="H11" s="121" t="s">
        <v>71</v>
      </c>
      <c r="I11" s="122">
        <v>44585</v>
      </c>
      <c r="J11" s="122">
        <v>44926</v>
      </c>
      <c r="K11" s="123"/>
      <c r="L11" s="124">
        <v>91200</v>
      </c>
      <c r="M11" s="125"/>
      <c r="N11" s="126">
        <f t="shared" si="0"/>
        <v>91200</v>
      </c>
      <c r="O11" s="128"/>
    </row>
    <row r="12" spans="1:15" s="92" customFormat="1" ht="61.5" customHeight="1" x14ac:dyDescent="0.25">
      <c r="A12" s="6" t="s">
        <v>73</v>
      </c>
      <c r="B12" s="6" t="s">
        <v>74</v>
      </c>
      <c r="C12" s="6" t="s">
        <v>26</v>
      </c>
      <c r="D12" s="6" t="s">
        <v>75</v>
      </c>
      <c r="E12" s="5" t="s">
        <v>48</v>
      </c>
      <c r="F12" s="5" t="s">
        <v>76</v>
      </c>
      <c r="G12" s="6" t="s">
        <v>77</v>
      </c>
      <c r="H12" s="5" t="s">
        <v>78</v>
      </c>
      <c r="I12" s="9">
        <v>44585</v>
      </c>
      <c r="J12" s="9">
        <v>44926</v>
      </c>
      <c r="K12" s="32"/>
      <c r="L12" s="8">
        <v>320.88</v>
      </c>
      <c r="M12" s="108"/>
      <c r="N12" s="98">
        <f t="shared" si="0"/>
        <v>320.88</v>
      </c>
      <c r="O12" s="109"/>
    </row>
    <row r="13" spans="1:15" s="92" customFormat="1" ht="61.5" customHeight="1" x14ac:dyDescent="0.25">
      <c r="A13" s="6" t="s">
        <v>79</v>
      </c>
      <c r="B13" s="6" t="s">
        <v>73</v>
      </c>
      <c r="C13" s="6" t="s">
        <v>26</v>
      </c>
      <c r="D13" s="6" t="s">
        <v>80</v>
      </c>
      <c r="E13" s="5" t="s">
        <v>81</v>
      </c>
      <c r="F13" s="5" t="s">
        <v>76</v>
      </c>
      <c r="G13" s="6" t="s">
        <v>77</v>
      </c>
      <c r="H13" s="5" t="s">
        <v>78</v>
      </c>
      <c r="I13" s="9">
        <v>44585</v>
      </c>
      <c r="J13" s="9">
        <v>44926</v>
      </c>
      <c r="K13" s="32"/>
      <c r="L13" s="8">
        <v>18200</v>
      </c>
      <c r="M13" s="108"/>
      <c r="N13" s="98">
        <f t="shared" si="0"/>
        <v>18200</v>
      </c>
      <c r="O13" s="109"/>
    </row>
    <row r="14" spans="1:15" s="92" customFormat="1" ht="61.5" customHeight="1" x14ac:dyDescent="0.25">
      <c r="A14" s="6" t="s">
        <v>82</v>
      </c>
      <c r="B14" s="6" t="s">
        <v>95</v>
      </c>
      <c r="C14" s="6" t="s">
        <v>26</v>
      </c>
      <c r="D14" s="6" t="s">
        <v>90</v>
      </c>
      <c r="E14" s="5" t="s">
        <v>91</v>
      </c>
      <c r="F14" s="5" t="s">
        <v>92</v>
      </c>
      <c r="G14" s="6" t="s">
        <v>93</v>
      </c>
      <c r="H14" s="5" t="s">
        <v>94</v>
      </c>
      <c r="I14" s="9">
        <v>44587</v>
      </c>
      <c r="J14" s="9">
        <v>44951</v>
      </c>
      <c r="K14" s="32"/>
      <c r="L14" s="8">
        <v>350.03</v>
      </c>
      <c r="M14" s="108"/>
      <c r="N14" s="98">
        <f t="shared" si="0"/>
        <v>350.03</v>
      </c>
      <c r="O14" s="109"/>
    </row>
    <row r="15" spans="1:15" s="92" customFormat="1" ht="61.5" customHeight="1" x14ac:dyDescent="0.25">
      <c r="A15" s="6" t="s">
        <v>88</v>
      </c>
      <c r="B15" s="6" t="s">
        <v>96</v>
      </c>
      <c r="C15" s="6" t="s">
        <v>26</v>
      </c>
      <c r="D15" s="6" t="s">
        <v>90</v>
      </c>
      <c r="E15" s="5" t="s">
        <v>97</v>
      </c>
      <c r="F15" s="5" t="s">
        <v>92</v>
      </c>
      <c r="G15" s="6" t="s">
        <v>93</v>
      </c>
      <c r="H15" s="5" t="s">
        <v>94</v>
      </c>
      <c r="I15" s="9">
        <v>44587</v>
      </c>
      <c r="J15" s="9">
        <v>44951</v>
      </c>
      <c r="K15" s="32"/>
      <c r="L15" s="8">
        <v>464.83</v>
      </c>
      <c r="M15" s="108"/>
      <c r="N15" s="98">
        <f t="shared" si="0"/>
        <v>464.83</v>
      </c>
      <c r="O15" s="109"/>
    </row>
    <row r="16" spans="1:15" s="92" customFormat="1" ht="61.5" customHeight="1" x14ac:dyDescent="0.25">
      <c r="A16" s="6" t="s">
        <v>99</v>
      </c>
      <c r="B16" s="6" t="s">
        <v>100</v>
      </c>
      <c r="C16" s="6" t="s">
        <v>26</v>
      </c>
      <c r="D16" s="6" t="s">
        <v>90</v>
      </c>
      <c r="E16" s="5" t="s">
        <v>98</v>
      </c>
      <c r="F16" s="5" t="s">
        <v>92</v>
      </c>
      <c r="G16" s="6" t="s">
        <v>93</v>
      </c>
      <c r="H16" s="5" t="s">
        <v>94</v>
      </c>
      <c r="I16" s="9">
        <v>44587</v>
      </c>
      <c r="J16" s="9">
        <v>44951</v>
      </c>
      <c r="K16" s="32"/>
      <c r="L16" s="8">
        <v>350.17</v>
      </c>
      <c r="M16" s="108"/>
      <c r="N16" s="98">
        <f t="shared" si="0"/>
        <v>350.17</v>
      </c>
      <c r="O16" s="109"/>
    </row>
    <row r="17" spans="1:15" s="92" customFormat="1" ht="61.5" customHeight="1" x14ac:dyDescent="0.25">
      <c r="A17" s="6" t="s">
        <v>101</v>
      </c>
      <c r="B17" s="6" t="s">
        <v>103</v>
      </c>
      <c r="C17" s="6" t="s">
        <v>26</v>
      </c>
      <c r="D17" s="6" t="s">
        <v>90</v>
      </c>
      <c r="E17" s="5" t="s">
        <v>102</v>
      </c>
      <c r="F17" s="5" t="s">
        <v>92</v>
      </c>
      <c r="G17" s="6" t="s">
        <v>93</v>
      </c>
      <c r="H17" s="5" t="s">
        <v>94</v>
      </c>
      <c r="I17" s="9">
        <v>44587</v>
      </c>
      <c r="J17" s="9">
        <v>44951</v>
      </c>
      <c r="K17" s="32"/>
      <c r="L17" s="8">
        <v>350.07</v>
      </c>
      <c r="M17" s="108"/>
      <c r="N17" s="98">
        <f t="shared" si="0"/>
        <v>350.07</v>
      </c>
      <c r="O17" s="109"/>
    </row>
    <row r="18" spans="1:15" s="92" customFormat="1" ht="61.5" customHeight="1" x14ac:dyDescent="0.25">
      <c r="A18" s="6" t="s">
        <v>104</v>
      </c>
      <c r="B18" s="6" t="s">
        <v>106</v>
      </c>
      <c r="C18" s="6" t="s">
        <v>26</v>
      </c>
      <c r="D18" s="6" t="s">
        <v>90</v>
      </c>
      <c r="E18" s="5" t="s">
        <v>105</v>
      </c>
      <c r="F18" s="5" t="s">
        <v>92</v>
      </c>
      <c r="G18" s="6" t="s">
        <v>93</v>
      </c>
      <c r="H18" s="5" t="s">
        <v>94</v>
      </c>
      <c r="I18" s="9">
        <v>44587</v>
      </c>
      <c r="J18" s="9">
        <v>44951</v>
      </c>
      <c r="K18" s="32"/>
      <c r="L18" s="8">
        <v>1996.84</v>
      </c>
      <c r="M18" s="108"/>
      <c r="N18" s="98">
        <f t="shared" si="0"/>
        <v>1996.84</v>
      </c>
      <c r="O18" s="109"/>
    </row>
    <row r="19" spans="1:15" s="92" customFormat="1" ht="61.5" customHeight="1" x14ac:dyDescent="0.25">
      <c r="A19" s="6" t="s">
        <v>107</v>
      </c>
      <c r="B19" s="6" t="s">
        <v>79</v>
      </c>
      <c r="C19" s="6" t="s">
        <v>26</v>
      </c>
      <c r="D19" s="6" t="s">
        <v>83</v>
      </c>
      <c r="E19" s="5" t="s">
        <v>84</v>
      </c>
      <c r="F19" s="5" t="s">
        <v>85</v>
      </c>
      <c r="G19" s="6" t="s">
        <v>86</v>
      </c>
      <c r="H19" s="5" t="s">
        <v>87</v>
      </c>
      <c r="I19" s="9">
        <v>44587</v>
      </c>
      <c r="J19" s="9">
        <v>44926</v>
      </c>
      <c r="K19" s="32"/>
      <c r="L19" s="8">
        <v>16800</v>
      </c>
      <c r="M19" s="108"/>
      <c r="N19" s="98">
        <f t="shared" si="0"/>
        <v>16800</v>
      </c>
      <c r="O19" s="109"/>
    </row>
    <row r="20" spans="1:15" s="92" customFormat="1" ht="61.5" customHeight="1" x14ac:dyDescent="0.25">
      <c r="A20" s="6" t="s">
        <v>108</v>
      </c>
      <c r="B20" s="6" t="s">
        <v>89</v>
      </c>
      <c r="C20" s="6" t="s">
        <v>26</v>
      </c>
      <c r="D20" s="6" t="s">
        <v>75</v>
      </c>
      <c r="E20" s="5" t="s">
        <v>48</v>
      </c>
      <c r="F20" s="5" t="s">
        <v>76</v>
      </c>
      <c r="G20" s="6" t="s">
        <v>77</v>
      </c>
      <c r="H20" s="5" t="s">
        <v>78</v>
      </c>
      <c r="I20" s="9">
        <v>44587</v>
      </c>
      <c r="J20" s="9">
        <v>44926</v>
      </c>
      <c r="K20" s="32" t="s">
        <v>219</v>
      </c>
      <c r="L20" s="8">
        <v>114.72</v>
      </c>
      <c r="M20" s="108"/>
      <c r="N20" s="98">
        <f t="shared" si="0"/>
        <v>114.72</v>
      </c>
      <c r="O20" s="109"/>
    </row>
    <row r="21" spans="1:15" s="92" customFormat="1" ht="61.5" customHeight="1" x14ac:dyDescent="0.25">
      <c r="A21" s="6" t="s">
        <v>109</v>
      </c>
      <c r="B21" s="6" t="s">
        <v>88</v>
      </c>
      <c r="C21" s="6" t="s">
        <v>26</v>
      </c>
      <c r="D21" s="6" t="s">
        <v>110</v>
      </c>
      <c r="E21" s="5" t="s">
        <v>111</v>
      </c>
      <c r="F21" s="5" t="s">
        <v>112</v>
      </c>
      <c r="G21" s="6" t="s">
        <v>113</v>
      </c>
      <c r="H21" s="5" t="s">
        <v>114</v>
      </c>
      <c r="I21" s="9">
        <v>44589</v>
      </c>
      <c r="J21" s="9">
        <v>44926</v>
      </c>
      <c r="K21" s="32"/>
      <c r="L21" s="8">
        <v>21000</v>
      </c>
      <c r="M21" s="108"/>
      <c r="N21" s="98">
        <f t="shared" si="0"/>
        <v>21000</v>
      </c>
      <c r="O21" s="109"/>
    </row>
    <row r="22" spans="1:15" s="92" customFormat="1" ht="61.5" customHeight="1" x14ac:dyDescent="0.25">
      <c r="A22" s="6" t="s">
        <v>115</v>
      </c>
      <c r="B22" s="6" t="s">
        <v>121</v>
      </c>
      <c r="C22" s="6" t="s">
        <v>26</v>
      </c>
      <c r="D22" s="6" t="s">
        <v>116</v>
      </c>
      <c r="E22" s="5" t="s">
        <v>117</v>
      </c>
      <c r="F22" s="5" t="s">
        <v>118</v>
      </c>
      <c r="G22" s="6" t="s">
        <v>119</v>
      </c>
      <c r="H22" s="5" t="s">
        <v>120</v>
      </c>
      <c r="I22" s="9" t="s">
        <v>122</v>
      </c>
      <c r="J22" s="9">
        <v>44926</v>
      </c>
      <c r="K22" s="32"/>
      <c r="L22" s="8">
        <v>35800</v>
      </c>
      <c r="M22" s="108"/>
      <c r="N22" s="98">
        <f t="shared" si="0"/>
        <v>35800</v>
      </c>
      <c r="O22" s="109"/>
    </row>
    <row r="23" spans="1:15" s="92" customFormat="1" ht="61.5" customHeight="1" x14ac:dyDescent="0.25">
      <c r="A23" s="6" t="s">
        <v>123</v>
      </c>
      <c r="B23" s="6" t="s">
        <v>124</v>
      </c>
      <c r="C23" s="6" t="s">
        <v>26</v>
      </c>
      <c r="D23" s="6" t="s">
        <v>125</v>
      </c>
      <c r="E23" s="5" t="s">
        <v>127</v>
      </c>
      <c r="F23" s="5" t="s">
        <v>118</v>
      </c>
      <c r="G23" s="6" t="s">
        <v>119</v>
      </c>
      <c r="H23" s="5" t="s">
        <v>120</v>
      </c>
      <c r="I23" s="9" t="s">
        <v>122</v>
      </c>
      <c r="J23" s="9">
        <v>44926</v>
      </c>
      <c r="K23" s="32"/>
      <c r="L23" s="8">
        <v>12600</v>
      </c>
      <c r="M23" s="108"/>
      <c r="N23" s="98">
        <f t="shared" si="0"/>
        <v>12600</v>
      </c>
      <c r="O23" s="109"/>
    </row>
    <row r="24" spans="1:15" s="92" customFormat="1" ht="85.5" customHeight="1" x14ac:dyDescent="0.25">
      <c r="A24" s="6" t="s">
        <v>128</v>
      </c>
      <c r="B24" s="6" t="s">
        <v>129</v>
      </c>
      <c r="C24" s="6" t="s">
        <v>26</v>
      </c>
      <c r="D24" s="6" t="s">
        <v>125</v>
      </c>
      <c r="E24" s="5" t="s">
        <v>126</v>
      </c>
      <c r="F24" s="5" t="s">
        <v>118</v>
      </c>
      <c r="G24" s="6" t="s">
        <v>119</v>
      </c>
      <c r="H24" s="5" t="s">
        <v>120</v>
      </c>
      <c r="I24" s="9" t="s">
        <v>122</v>
      </c>
      <c r="J24" s="9">
        <v>44926</v>
      </c>
      <c r="K24" s="32"/>
      <c r="L24" s="8">
        <v>12600</v>
      </c>
      <c r="M24" s="108"/>
      <c r="N24" s="98">
        <f t="shared" si="0"/>
        <v>12600</v>
      </c>
      <c r="O24" s="109"/>
    </row>
    <row r="25" spans="1:15" s="92" customFormat="1" ht="61.5" customHeight="1" x14ac:dyDescent="0.25">
      <c r="A25" s="6" t="s">
        <v>131</v>
      </c>
      <c r="B25" s="6" t="s">
        <v>132</v>
      </c>
      <c r="C25" s="6" t="s">
        <v>26</v>
      </c>
      <c r="D25" s="6" t="s">
        <v>125</v>
      </c>
      <c r="E25" s="5" t="s">
        <v>130</v>
      </c>
      <c r="F25" s="5" t="s">
        <v>118</v>
      </c>
      <c r="G25" s="6" t="s">
        <v>119</v>
      </c>
      <c r="H25" s="5" t="s">
        <v>120</v>
      </c>
      <c r="I25" s="9" t="s">
        <v>122</v>
      </c>
      <c r="J25" s="9">
        <v>44926</v>
      </c>
      <c r="K25" s="32"/>
      <c r="L25" s="8">
        <v>10800</v>
      </c>
      <c r="M25" s="108"/>
      <c r="N25" s="98">
        <f t="shared" si="0"/>
        <v>10800</v>
      </c>
      <c r="O25" s="109"/>
    </row>
    <row r="26" spans="1:15" s="92" customFormat="1" ht="61.5" customHeight="1" x14ac:dyDescent="0.25">
      <c r="A26" s="6" t="s">
        <v>134</v>
      </c>
      <c r="B26" s="6" t="s">
        <v>136</v>
      </c>
      <c r="C26" s="6" t="s">
        <v>26</v>
      </c>
      <c r="D26" s="6" t="s">
        <v>125</v>
      </c>
      <c r="E26" s="5" t="s">
        <v>135</v>
      </c>
      <c r="F26" s="5" t="s">
        <v>118</v>
      </c>
      <c r="G26" s="6" t="s">
        <v>119</v>
      </c>
      <c r="H26" s="5" t="s">
        <v>120</v>
      </c>
      <c r="I26" s="9" t="s">
        <v>122</v>
      </c>
      <c r="J26" s="9">
        <v>44926</v>
      </c>
      <c r="K26" s="32"/>
      <c r="L26" s="8">
        <v>6000</v>
      </c>
      <c r="M26" s="108"/>
      <c r="N26" s="98">
        <f t="shared" si="0"/>
        <v>6000</v>
      </c>
      <c r="O26" s="109"/>
    </row>
    <row r="27" spans="1:15" s="92" customFormat="1" ht="61.5" customHeight="1" x14ac:dyDescent="0.25">
      <c r="A27" s="6" t="s">
        <v>137</v>
      </c>
      <c r="B27" s="6" t="s">
        <v>138</v>
      </c>
      <c r="C27" s="6" t="s">
        <v>26</v>
      </c>
      <c r="D27" s="6" t="s">
        <v>125</v>
      </c>
      <c r="E27" s="5" t="s">
        <v>133</v>
      </c>
      <c r="F27" s="5" t="s">
        <v>118</v>
      </c>
      <c r="G27" s="6" t="s">
        <v>119</v>
      </c>
      <c r="H27" s="5" t="s">
        <v>120</v>
      </c>
      <c r="I27" s="9" t="s">
        <v>122</v>
      </c>
      <c r="J27" s="9">
        <v>44926</v>
      </c>
      <c r="K27" s="32"/>
      <c r="L27" s="8">
        <v>3480</v>
      </c>
      <c r="M27" s="108"/>
      <c r="N27" s="98">
        <f t="shared" si="0"/>
        <v>3480</v>
      </c>
      <c r="O27" s="109"/>
    </row>
    <row r="28" spans="1:15" s="92" customFormat="1" ht="61.5" customHeight="1" x14ac:dyDescent="0.25">
      <c r="A28" s="6" t="s">
        <v>140</v>
      </c>
      <c r="B28" s="6" t="s">
        <v>141</v>
      </c>
      <c r="C28" s="6" t="s">
        <v>26</v>
      </c>
      <c r="D28" s="6" t="s">
        <v>142</v>
      </c>
      <c r="E28" s="5" t="s">
        <v>139</v>
      </c>
      <c r="F28" s="5" t="s">
        <v>118</v>
      </c>
      <c r="G28" s="6" t="s">
        <v>119</v>
      </c>
      <c r="H28" s="5" t="s">
        <v>120</v>
      </c>
      <c r="I28" s="9" t="s">
        <v>122</v>
      </c>
      <c r="J28" s="9">
        <v>44926</v>
      </c>
      <c r="K28" s="32"/>
      <c r="L28" s="8">
        <v>2400</v>
      </c>
      <c r="M28" s="108"/>
      <c r="N28" s="98">
        <f t="shared" si="0"/>
        <v>2400</v>
      </c>
      <c r="O28" s="109"/>
    </row>
    <row r="29" spans="1:15" ht="15" customHeight="1" thickBot="1" x14ac:dyDescent="0.3">
      <c r="A29" s="111"/>
      <c r="B29" s="156" t="s">
        <v>19</v>
      </c>
      <c r="C29" s="157"/>
      <c r="D29" s="157"/>
      <c r="E29" s="157"/>
      <c r="F29" s="157"/>
      <c r="G29" s="157"/>
      <c r="H29" s="157"/>
      <c r="I29" s="157"/>
      <c r="J29" s="157"/>
      <c r="K29" s="158"/>
      <c r="L29" s="112">
        <f>SUM(L3:L28)-L6</f>
        <v>512597.7</v>
      </c>
      <c r="M29" s="112">
        <f>SUM(M3:M28)</f>
        <v>87400</v>
      </c>
      <c r="N29" s="95">
        <f>SUM(N3:N28)-L6</f>
        <v>599997.69999999995</v>
      </c>
      <c r="O29" s="96"/>
    </row>
    <row r="30" spans="1:15" s="119" customFormat="1" ht="30.75" thickBot="1" x14ac:dyDescent="0.3">
      <c r="A30" s="101" t="s">
        <v>143</v>
      </c>
      <c r="B30" s="101" t="s">
        <v>184</v>
      </c>
      <c r="C30" s="101" t="s">
        <v>163</v>
      </c>
      <c r="D30" s="101" t="s">
        <v>33</v>
      </c>
      <c r="E30" s="102" t="s">
        <v>146</v>
      </c>
      <c r="F30" s="102" t="s">
        <v>185</v>
      </c>
      <c r="G30" s="101" t="s">
        <v>186</v>
      </c>
      <c r="H30" s="102" t="s">
        <v>187</v>
      </c>
      <c r="I30" s="115">
        <v>44509</v>
      </c>
      <c r="J30" s="103">
        <v>44926</v>
      </c>
      <c r="K30" s="104" t="s">
        <v>145</v>
      </c>
      <c r="L30" s="116"/>
      <c r="M30" s="105">
        <v>193300</v>
      </c>
      <c r="N30" s="117">
        <f>M30</f>
        <v>193300</v>
      </c>
      <c r="O30" s="118"/>
    </row>
    <row r="31" spans="1:15" s="119" customFormat="1" ht="30.75" thickBot="1" x14ac:dyDescent="0.3">
      <c r="A31" s="101" t="s">
        <v>144</v>
      </c>
      <c r="B31" s="101" t="s">
        <v>188</v>
      </c>
      <c r="C31" s="101" t="s">
        <v>163</v>
      </c>
      <c r="D31" s="101" t="s">
        <v>33</v>
      </c>
      <c r="E31" s="102" t="s">
        <v>147</v>
      </c>
      <c r="F31" s="102" t="s">
        <v>185</v>
      </c>
      <c r="G31" s="101" t="s">
        <v>186</v>
      </c>
      <c r="H31" s="102" t="s">
        <v>187</v>
      </c>
      <c r="I31" s="115">
        <v>44509</v>
      </c>
      <c r="J31" s="103">
        <v>44926</v>
      </c>
      <c r="K31" s="104" t="s">
        <v>145</v>
      </c>
      <c r="L31" s="116"/>
      <c r="M31" s="105">
        <v>212322</v>
      </c>
      <c r="N31" s="117">
        <f>M31</f>
        <v>212322</v>
      </c>
      <c r="O31" s="120"/>
    </row>
    <row r="32" spans="1:15" ht="75.75" thickBot="1" x14ac:dyDescent="0.3">
      <c r="A32" s="6" t="s">
        <v>148</v>
      </c>
      <c r="B32" s="24" t="s">
        <v>123</v>
      </c>
      <c r="C32" s="6" t="s">
        <v>26</v>
      </c>
      <c r="D32" s="24" t="s">
        <v>149</v>
      </c>
      <c r="E32" s="25" t="s">
        <v>150</v>
      </c>
      <c r="F32" s="25" t="s">
        <v>158</v>
      </c>
      <c r="G32" s="24" t="s">
        <v>151</v>
      </c>
      <c r="H32" s="25" t="s">
        <v>152</v>
      </c>
      <c r="I32" s="46">
        <v>44603</v>
      </c>
      <c r="J32" s="26">
        <v>44926</v>
      </c>
      <c r="K32" s="54"/>
      <c r="L32" s="30">
        <v>53400</v>
      </c>
      <c r="M32" s="38"/>
      <c r="N32" s="117">
        <f>L32</f>
        <v>53400</v>
      </c>
      <c r="O32" s="113"/>
    </row>
    <row r="33" spans="1:15" ht="75.75" thickBot="1" x14ac:dyDescent="0.3">
      <c r="A33" s="6" t="s">
        <v>154</v>
      </c>
      <c r="B33" s="24" t="s">
        <v>155</v>
      </c>
      <c r="C33" s="6" t="s">
        <v>26</v>
      </c>
      <c r="D33" s="24" t="s">
        <v>156</v>
      </c>
      <c r="E33" s="25" t="s">
        <v>157</v>
      </c>
      <c r="F33" s="25" t="s">
        <v>159</v>
      </c>
      <c r="G33" s="24" t="s">
        <v>160</v>
      </c>
      <c r="H33" s="25" t="s">
        <v>161</v>
      </c>
      <c r="I33" s="46">
        <v>44603</v>
      </c>
      <c r="J33" s="26">
        <v>44926</v>
      </c>
      <c r="K33" s="54"/>
      <c r="L33" s="30">
        <v>1500</v>
      </c>
      <c r="M33" s="38"/>
      <c r="N33" s="117">
        <f t="shared" ref="N33:N38" si="1">L33</f>
        <v>1500</v>
      </c>
      <c r="O33" s="113"/>
    </row>
    <row r="34" spans="1:15" s="137" customFormat="1" ht="45.75" thickBot="1" x14ac:dyDescent="0.3">
      <c r="A34" s="129" t="s">
        <v>170</v>
      </c>
      <c r="B34" s="129" t="s">
        <v>171</v>
      </c>
      <c r="C34" s="129"/>
      <c r="D34" s="129" t="s">
        <v>172</v>
      </c>
      <c r="E34" s="130" t="s">
        <v>173</v>
      </c>
      <c r="F34" s="130" t="s">
        <v>49</v>
      </c>
      <c r="G34" s="129" t="s">
        <v>50</v>
      </c>
      <c r="H34" s="130" t="s">
        <v>177</v>
      </c>
      <c r="I34" s="131">
        <v>44610</v>
      </c>
      <c r="J34" s="132">
        <v>45626</v>
      </c>
      <c r="K34" s="133"/>
      <c r="L34" s="134">
        <v>1.2</v>
      </c>
      <c r="M34" s="135"/>
      <c r="N34" s="117">
        <f t="shared" si="1"/>
        <v>1.2</v>
      </c>
      <c r="O34" s="136"/>
    </row>
    <row r="35" spans="1:15" s="137" customFormat="1" ht="45.75" thickBot="1" x14ac:dyDescent="0.3">
      <c r="A35" s="129" t="s">
        <v>174</v>
      </c>
      <c r="B35" s="129" t="s">
        <v>175</v>
      </c>
      <c r="C35" s="129"/>
      <c r="D35" s="129" t="s">
        <v>172</v>
      </c>
      <c r="E35" s="130" t="s">
        <v>176</v>
      </c>
      <c r="F35" s="130" t="s">
        <v>49</v>
      </c>
      <c r="G35" s="129" t="s">
        <v>50</v>
      </c>
      <c r="H35" s="130" t="s">
        <v>51</v>
      </c>
      <c r="I35" s="131">
        <v>44610</v>
      </c>
      <c r="J35" s="132">
        <v>45626</v>
      </c>
      <c r="K35" s="133"/>
      <c r="L35" s="134">
        <v>1.2</v>
      </c>
      <c r="M35" s="135"/>
      <c r="N35" s="117">
        <f t="shared" si="1"/>
        <v>1.2</v>
      </c>
      <c r="O35" s="136"/>
    </row>
    <row r="36" spans="1:15" ht="75.75" thickBot="1" x14ac:dyDescent="0.3">
      <c r="A36" s="6" t="s">
        <v>178</v>
      </c>
      <c r="B36" s="24" t="s">
        <v>137</v>
      </c>
      <c r="C36" s="6" t="s">
        <v>26</v>
      </c>
      <c r="D36" s="24" t="s">
        <v>179</v>
      </c>
      <c r="E36" s="25" t="s">
        <v>180</v>
      </c>
      <c r="F36" s="25" t="s">
        <v>181</v>
      </c>
      <c r="G36" s="24" t="s">
        <v>182</v>
      </c>
      <c r="H36" s="25" t="s">
        <v>183</v>
      </c>
      <c r="I36" s="46">
        <v>44613</v>
      </c>
      <c r="J36" s="26">
        <v>44926</v>
      </c>
      <c r="K36" s="54"/>
      <c r="L36" s="30">
        <v>2088</v>
      </c>
      <c r="M36" s="38"/>
      <c r="N36" s="117">
        <f t="shared" si="1"/>
        <v>2088</v>
      </c>
      <c r="O36" s="113"/>
    </row>
    <row r="37" spans="1:15" ht="75.75" thickBot="1" x14ac:dyDescent="0.3">
      <c r="A37" s="6" t="s">
        <v>189</v>
      </c>
      <c r="B37" s="24" t="s">
        <v>140</v>
      </c>
      <c r="C37" s="6" t="s">
        <v>26</v>
      </c>
      <c r="D37" s="24" t="s">
        <v>190</v>
      </c>
      <c r="E37" s="25" t="s">
        <v>191</v>
      </c>
      <c r="F37" s="25" t="s">
        <v>192</v>
      </c>
      <c r="G37" s="24" t="s">
        <v>77</v>
      </c>
      <c r="H37" s="25" t="s">
        <v>193</v>
      </c>
      <c r="I37" s="46">
        <v>44615</v>
      </c>
      <c r="J37" s="26">
        <v>44926</v>
      </c>
      <c r="K37" s="54"/>
      <c r="L37" s="30">
        <v>42000</v>
      </c>
      <c r="M37" s="38"/>
      <c r="N37" s="117">
        <f t="shared" si="1"/>
        <v>42000</v>
      </c>
      <c r="O37" s="113"/>
    </row>
    <row r="38" spans="1:15" ht="75" x14ac:dyDescent="0.25">
      <c r="A38" s="6" t="s">
        <v>194</v>
      </c>
      <c r="B38" s="24" t="s">
        <v>143</v>
      </c>
      <c r="C38" s="6" t="s">
        <v>26</v>
      </c>
      <c r="D38" s="24" t="s">
        <v>195</v>
      </c>
      <c r="E38" s="25" t="s">
        <v>199</v>
      </c>
      <c r="F38" s="25" t="s">
        <v>196</v>
      </c>
      <c r="G38" s="24" t="s">
        <v>197</v>
      </c>
      <c r="H38" s="25" t="s">
        <v>198</v>
      </c>
      <c r="I38" s="46">
        <v>44616</v>
      </c>
      <c r="J38" s="26">
        <v>44926</v>
      </c>
      <c r="K38" s="54"/>
      <c r="L38" s="30">
        <v>40650</v>
      </c>
      <c r="M38" s="38"/>
      <c r="N38" s="117">
        <f t="shared" si="1"/>
        <v>40650</v>
      </c>
      <c r="O38" s="113"/>
    </row>
    <row r="39" spans="1:15" ht="15" customHeight="1" thickBot="1" x14ac:dyDescent="0.3">
      <c r="A39" s="111"/>
      <c r="B39" s="167" t="s">
        <v>19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14">
        <f>SUM(L30:L38)</f>
        <v>139640.4</v>
      </c>
      <c r="M39" s="114">
        <f>SUM(M30:M38)</f>
        <v>405622</v>
      </c>
      <c r="N39" s="138">
        <f>SUM(N30:N38)</f>
        <v>545262.4</v>
      </c>
      <c r="O39" s="81"/>
    </row>
    <row r="40" spans="1:15" ht="75" x14ac:dyDescent="0.25">
      <c r="A40" s="6" t="s">
        <v>200</v>
      </c>
      <c r="B40" s="24" t="s">
        <v>144</v>
      </c>
      <c r="C40" s="6" t="s">
        <v>26</v>
      </c>
      <c r="D40" s="24" t="s">
        <v>201</v>
      </c>
      <c r="E40" s="25" t="s">
        <v>202</v>
      </c>
      <c r="F40" s="25" t="s">
        <v>203</v>
      </c>
      <c r="G40" s="24" t="s">
        <v>204</v>
      </c>
      <c r="H40" s="25" t="s">
        <v>205</v>
      </c>
      <c r="I40" s="46">
        <v>44621</v>
      </c>
      <c r="J40" s="26">
        <v>44926</v>
      </c>
      <c r="K40" s="54"/>
      <c r="L40" s="30">
        <v>47400</v>
      </c>
      <c r="M40" s="38"/>
      <c r="N40" s="117">
        <f>L40</f>
        <v>47400</v>
      </c>
      <c r="O40" s="113"/>
    </row>
    <row r="41" spans="1:15" ht="75" x14ac:dyDescent="0.25">
      <c r="A41" s="6"/>
      <c r="B41" s="154" t="s">
        <v>148</v>
      </c>
      <c r="C41" s="6" t="s">
        <v>26</v>
      </c>
      <c r="D41" s="154" t="s">
        <v>164</v>
      </c>
      <c r="E41" s="25" t="s">
        <v>221</v>
      </c>
      <c r="F41" s="25" t="s">
        <v>222</v>
      </c>
      <c r="G41" s="154" t="s">
        <v>223</v>
      </c>
      <c r="H41" s="25" t="s">
        <v>224</v>
      </c>
      <c r="I41" s="46">
        <v>44621</v>
      </c>
      <c r="J41" s="26">
        <v>44651</v>
      </c>
      <c r="K41" s="54"/>
      <c r="L41" s="30">
        <v>53200</v>
      </c>
      <c r="M41" s="38"/>
      <c r="N41" s="155">
        <f>L41</f>
        <v>53200</v>
      </c>
      <c r="O41" s="113"/>
    </row>
    <row r="42" spans="1:15" ht="30" x14ac:dyDescent="0.25">
      <c r="A42" s="148" t="s">
        <v>206</v>
      </c>
      <c r="B42" s="149" t="s">
        <v>220</v>
      </c>
      <c r="C42" s="149" t="s">
        <v>242</v>
      </c>
      <c r="D42" s="149" t="s">
        <v>195</v>
      </c>
      <c r="E42" s="146" t="s">
        <v>208</v>
      </c>
      <c r="F42" s="146" t="s">
        <v>209</v>
      </c>
      <c r="G42" s="149" t="s">
        <v>210</v>
      </c>
      <c r="H42" s="146" t="s">
        <v>211</v>
      </c>
      <c r="I42" s="147">
        <v>44631</v>
      </c>
      <c r="J42" s="147">
        <v>44926</v>
      </c>
      <c r="K42" s="152"/>
      <c r="L42" s="139">
        <v>309120</v>
      </c>
      <c r="M42" s="140"/>
      <c r="N42" s="141">
        <f>L42+M42</f>
        <v>309120</v>
      </c>
      <c r="O42" s="146"/>
    </row>
    <row r="43" spans="1:15" ht="30" x14ac:dyDescent="0.25">
      <c r="A43" s="174" t="s">
        <v>213</v>
      </c>
      <c r="B43" s="176" t="s">
        <v>154</v>
      </c>
      <c r="C43" s="177" t="s">
        <v>242</v>
      </c>
      <c r="D43" s="149" t="s">
        <v>195</v>
      </c>
      <c r="E43" s="146" t="s">
        <v>212</v>
      </c>
      <c r="F43" s="178" t="s">
        <v>209</v>
      </c>
      <c r="G43" s="177" t="s">
        <v>210</v>
      </c>
      <c r="H43" s="178" t="s">
        <v>211</v>
      </c>
      <c r="I43" s="190">
        <v>44632</v>
      </c>
      <c r="J43" s="190">
        <v>44926</v>
      </c>
      <c r="K43" s="191"/>
      <c r="L43" s="139">
        <v>231610</v>
      </c>
      <c r="M43" s="192"/>
      <c r="N43" s="188">
        <f>L43+L44+M43</f>
        <v>236645</v>
      </c>
      <c r="O43" s="146"/>
    </row>
    <row r="44" spans="1:15" s="143" customFormat="1" ht="30" x14ac:dyDescent="0.25">
      <c r="A44" s="175"/>
      <c r="B44" s="175"/>
      <c r="C44" s="175"/>
      <c r="D44" s="149" t="s">
        <v>27</v>
      </c>
      <c r="E44" s="146" t="s">
        <v>214</v>
      </c>
      <c r="F44" s="178"/>
      <c r="G44" s="178"/>
      <c r="H44" s="178"/>
      <c r="I44" s="178"/>
      <c r="J44" s="178"/>
      <c r="K44" s="191"/>
      <c r="L44" s="144">
        <v>5035</v>
      </c>
      <c r="M44" s="193"/>
      <c r="N44" s="189"/>
      <c r="O44" s="142"/>
    </row>
    <row r="45" spans="1:15" ht="75" x14ac:dyDescent="0.25">
      <c r="A45" s="14"/>
      <c r="B45" s="113">
        <v>31</v>
      </c>
      <c r="C45" s="14" t="s">
        <v>26</v>
      </c>
      <c r="D45" s="17"/>
      <c r="E45" s="14" t="s">
        <v>216</v>
      </c>
      <c r="F45" s="14" t="s">
        <v>217</v>
      </c>
      <c r="G45" s="14">
        <v>37711540</v>
      </c>
      <c r="H45" s="14" t="s">
        <v>218</v>
      </c>
      <c r="I45" s="18">
        <v>44636</v>
      </c>
      <c r="J45" s="14"/>
      <c r="K45" s="150"/>
      <c r="L45" s="145">
        <v>0</v>
      </c>
      <c r="M45" s="151"/>
      <c r="N45" s="153">
        <f>L45+M45</f>
        <v>0</v>
      </c>
      <c r="O45" s="113"/>
    </row>
    <row r="46" spans="1:15" ht="45" x14ac:dyDescent="0.25">
      <c r="A46" s="14"/>
      <c r="B46" s="113">
        <v>32</v>
      </c>
      <c r="C46" s="14" t="s">
        <v>163</v>
      </c>
      <c r="D46" s="17" t="s">
        <v>225</v>
      </c>
      <c r="E46" s="14" t="s">
        <v>226</v>
      </c>
      <c r="F46" s="14" t="s">
        <v>227</v>
      </c>
      <c r="G46" s="14">
        <v>42129888</v>
      </c>
      <c r="H46" s="14" t="s">
        <v>228</v>
      </c>
      <c r="I46" s="18">
        <v>44644</v>
      </c>
      <c r="J46" s="14"/>
      <c r="K46" s="150"/>
      <c r="L46" s="145">
        <v>161700</v>
      </c>
      <c r="M46" s="151"/>
      <c r="N46" s="35">
        <v>161700</v>
      </c>
      <c r="O46" s="113"/>
    </row>
    <row r="47" spans="1:15" ht="30" x14ac:dyDescent="0.25">
      <c r="A47" s="14"/>
      <c r="B47" s="113">
        <v>33</v>
      </c>
      <c r="C47" s="14" t="s">
        <v>242</v>
      </c>
      <c r="D47" s="17" t="s">
        <v>190</v>
      </c>
      <c r="E47" s="14" t="s">
        <v>229</v>
      </c>
      <c r="F47" s="14" t="s">
        <v>192</v>
      </c>
      <c r="G47" s="14">
        <v>30055111</v>
      </c>
      <c r="H47" s="14" t="s">
        <v>193</v>
      </c>
      <c r="I47" s="18">
        <v>44642</v>
      </c>
      <c r="J47" s="14"/>
      <c r="K47" s="150"/>
      <c r="L47" s="145">
        <v>46800</v>
      </c>
      <c r="M47" s="151"/>
      <c r="N47" s="35">
        <v>46800</v>
      </c>
      <c r="O47" s="113"/>
    </row>
    <row r="48" spans="1:15" ht="75" x14ac:dyDescent="0.25">
      <c r="A48" s="14"/>
      <c r="B48" s="113" t="s">
        <v>230</v>
      </c>
      <c r="C48" s="14" t="s">
        <v>26</v>
      </c>
      <c r="D48" s="17" t="s">
        <v>231</v>
      </c>
      <c r="E48" s="14" t="s">
        <v>232</v>
      </c>
      <c r="F48" s="14" t="s">
        <v>233</v>
      </c>
      <c r="G48" s="14">
        <v>31948866</v>
      </c>
      <c r="H48" s="14" t="s">
        <v>234</v>
      </c>
      <c r="I48" s="18">
        <v>44562</v>
      </c>
      <c r="J48" s="18">
        <v>44926</v>
      </c>
      <c r="K48" s="150"/>
      <c r="L48" s="145">
        <v>27646.92</v>
      </c>
      <c r="M48" s="151"/>
      <c r="N48" s="35">
        <v>27646.92</v>
      </c>
      <c r="O48" s="113"/>
    </row>
    <row r="49" spans="1:15" ht="45" x14ac:dyDescent="0.25">
      <c r="A49" s="14"/>
      <c r="B49" s="113">
        <v>35</v>
      </c>
      <c r="C49" s="14" t="s">
        <v>242</v>
      </c>
      <c r="D49" s="17" t="s">
        <v>235</v>
      </c>
      <c r="E49" s="14" t="s">
        <v>221</v>
      </c>
      <c r="F49" s="14" t="s">
        <v>222</v>
      </c>
      <c r="G49" s="14">
        <v>41783751</v>
      </c>
      <c r="H49" s="14" t="s">
        <v>236</v>
      </c>
      <c r="I49" s="18">
        <v>44648</v>
      </c>
      <c r="J49" s="18">
        <v>44691</v>
      </c>
      <c r="K49" s="150"/>
      <c r="L49" s="145">
        <v>66500</v>
      </c>
      <c r="M49" s="151"/>
      <c r="N49" s="35">
        <v>66500</v>
      </c>
      <c r="O49" s="113"/>
    </row>
    <row r="50" spans="1:15" ht="75" x14ac:dyDescent="0.25">
      <c r="A50" s="14"/>
      <c r="B50" s="113" t="s">
        <v>237</v>
      </c>
      <c r="C50" s="14" t="s">
        <v>26</v>
      </c>
      <c r="D50" s="17" t="s">
        <v>90</v>
      </c>
      <c r="E50" s="14" t="s">
        <v>238</v>
      </c>
      <c r="F50" s="14" t="s">
        <v>92</v>
      </c>
      <c r="G50" s="14">
        <v>30115243</v>
      </c>
      <c r="H50" s="14" t="s">
        <v>239</v>
      </c>
      <c r="I50" s="18">
        <v>44645</v>
      </c>
      <c r="J50" s="18">
        <v>44950</v>
      </c>
      <c r="K50" s="150"/>
      <c r="L50" s="145">
        <v>350.11</v>
      </c>
      <c r="M50" s="151"/>
      <c r="N50" s="35">
        <v>350.11</v>
      </c>
      <c r="O50" s="113"/>
    </row>
    <row r="51" spans="1:15" ht="75" x14ac:dyDescent="0.25">
      <c r="A51" s="14"/>
      <c r="B51" s="113" t="s">
        <v>240</v>
      </c>
      <c r="C51" s="14" t="s">
        <v>26</v>
      </c>
      <c r="D51" s="17" t="s">
        <v>90</v>
      </c>
      <c r="E51" s="14" t="s">
        <v>241</v>
      </c>
      <c r="F51" s="14" t="s">
        <v>92</v>
      </c>
      <c r="G51" s="14">
        <v>30115243</v>
      </c>
      <c r="H51" s="14" t="s">
        <v>239</v>
      </c>
      <c r="I51" s="18">
        <v>44645</v>
      </c>
      <c r="J51" s="18">
        <v>44950</v>
      </c>
      <c r="K51" s="150"/>
      <c r="L51" s="145">
        <v>350.03</v>
      </c>
      <c r="M51" s="151"/>
      <c r="N51" s="35">
        <v>350.03</v>
      </c>
      <c r="O51" s="113"/>
    </row>
    <row r="52" spans="1:15" x14ac:dyDescent="0.25">
      <c r="A52" s="14"/>
      <c r="B52" s="113"/>
      <c r="C52" s="14"/>
      <c r="D52" s="17"/>
      <c r="E52" s="14"/>
      <c r="F52" s="14"/>
      <c r="G52" s="14"/>
      <c r="H52" s="14"/>
      <c r="J52" s="14"/>
      <c r="K52" s="150"/>
      <c r="L52" s="145"/>
      <c r="M52" s="151"/>
      <c r="N52" s="35"/>
      <c r="O52" s="113"/>
    </row>
    <row r="53" spans="1:15" x14ac:dyDescent="0.25">
      <c r="A53" s="14"/>
      <c r="B53" s="113"/>
      <c r="C53" s="14"/>
      <c r="D53" s="17"/>
      <c r="E53" s="14"/>
      <c r="F53" s="14"/>
      <c r="G53" s="14"/>
      <c r="H53" s="14"/>
      <c r="J53" s="14"/>
      <c r="K53" s="150"/>
      <c r="L53" s="145"/>
      <c r="M53" s="151"/>
      <c r="N53" s="35"/>
      <c r="O53" s="113"/>
    </row>
    <row r="54" spans="1:15" x14ac:dyDescent="0.25">
      <c r="A54" s="14"/>
      <c r="B54" s="113"/>
      <c r="C54" s="14"/>
      <c r="D54" s="17"/>
      <c r="E54" s="14"/>
      <c r="F54" s="14"/>
      <c r="G54" s="14"/>
      <c r="H54" s="14"/>
      <c r="J54" s="14"/>
      <c r="K54" s="150"/>
      <c r="L54" s="145"/>
      <c r="M54" s="151"/>
      <c r="N54" s="35"/>
      <c r="O54" s="113"/>
    </row>
    <row r="55" spans="1:15" ht="21" customHeight="1" thickBot="1" x14ac:dyDescent="0.3">
      <c r="A55" s="82"/>
      <c r="B55" s="168" t="s">
        <v>19</v>
      </c>
      <c r="C55" s="169"/>
      <c r="D55" s="169"/>
      <c r="E55" s="169"/>
      <c r="F55" s="169"/>
      <c r="G55" s="169"/>
      <c r="H55" s="169"/>
      <c r="I55" s="169"/>
      <c r="J55" s="169"/>
      <c r="K55" s="170"/>
      <c r="L55" s="83" t="e">
        <f>SUM(#REF!)</f>
        <v>#REF!</v>
      </c>
      <c r="M55" s="83" t="e">
        <f>SUM(#REF!)</f>
        <v>#REF!</v>
      </c>
      <c r="N55" s="83" t="e">
        <f>SUM(#REF!)</f>
        <v>#REF!</v>
      </c>
      <c r="O55" s="58"/>
    </row>
    <row r="56" spans="1:15" s="84" customFormat="1" ht="21" customHeight="1" thickBot="1" x14ac:dyDescent="0.3">
      <c r="A56" s="85"/>
      <c r="B56" s="86"/>
      <c r="C56" s="87"/>
      <c r="D56" s="87"/>
      <c r="E56" s="87"/>
      <c r="F56" s="87"/>
      <c r="G56" s="87"/>
      <c r="H56" s="87"/>
      <c r="I56" s="87"/>
      <c r="J56" s="87"/>
      <c r="K56" s="88"/>
      <c r="L56" s="89"/>
      <c r="M56" s="89"/>
      <c r="N56" s="89"/>
      <c r="O56" s="90"/>
    </row>
    <row r="57" spans="1:15" ht="28.5" customHeight="1" thickBot="1" x14ac:dyDescent="0.3">
      <c r="A57" s="82"/>
      <c r="B57" s="168" t="s">
        <v>19</v>
      </c>
      <c r="C57" s="169"/>
      <c r="D57" s="169"/>
      <c r="E57" s="169"/>
      <c r="F57" s="169"/>
      <c r="G57" s="169"/>
      <c r="H57" s="169"/>
      <c r="I57" s="169"/>
      <c r="J57" s="169"/>
      <c r="K57" s="170"/>
      <c r="L57" s="83" t="e">
        <f>SUM(#REF!)</f>
        <v>#REF!</v>
      </c>
      <c r="M57" s="83" t="e">
        <f>SUM(#REF!)</f>
        <v>#REF!</v>
      </c>
      <c r="N57" s="83" t="e">
        <f>SUM(#REF!)</f>
        <v>#REF!</v>
      </c>
      <c r="O57" s="58"/>
    </row>
    <row r="58" spans="1:15" ht="18" customHeight="1" x14ac:dyDescent="0.25">
      <c r="A58" s="4"/>
      <c r="B58" s="23"/>
      <c r="C58" s="6"/>
      <c r="D58" s="11"/>
      <c r="E58" s="33"/>
      <c r="F58" s="33"/>
      <c r="G58" s="34"/>
      <c r="H58" s="33"/>
      <c r="I58" s="2"/>
      <c r="J58" s="2"/>
      <c r="K58" s="36"/>
      <c r="L58" s="3"/>
      <c r="M58" s="3"/>
      <c r="N58" s="8"/>
      <c r="O58" s="7"/>
    </row>
    <row r="59" spans="1:15" ht="33.75" customHeight="1" x14ac:dyDescent="0.25">
      <c r="A59" s="4"/>
      <c r="B59" s="23"/>
      <c r="C59" s="6"/>
      <c r="D59" s="11"/>
      <c r="E59" s="7"/>
      <c r="F59" s="7"/>
      <c r="G59" s="11"/>
      <c r="H59" s="7"/>
      <c r="I59" s="2"/>
      <c r="J59" s="2"/>
      <c r="K59" s="36"/>
      <c r="L59" s="3"/>
      <c r="M59" s="3"/>
      <c r="N59" s="8"/>
      <c r="O59" s="7"/>
    </row>
    <row r="60" spans="1:15" ht="18" customHeight="1" thickBot="1" x14ac:dyDescent="0.3">
      <c r="A60" s="4"/>
      <c r="B60" s="23"/>
      <c r="C60" s="6"/>
      <c r="D60" s="6"/>
      <c r="E60" s="5"/>
      <c r="F60" s="7"/>
      <c r="G60" s="11"/>
      <c r="H60" s="7"/>
      <c r="I60" s="2"/>
      <c r="J60" s="2"/>
      <c r="K60" s="32"/>
      <c r="L60" s="8"/>
      <c r="M60" s="8"/>
      <c r="N60" s="8"/>
      <c r="O60" s="7"/>
    </row>
    <row r="61" spans="1:15" ht="30.75" customHeight="1" thickBot="1" x14ac:dyDescent="0.3">
      <c r="A61" s="39"/>
      <c r="B61" s="171" t="s">
        <v>19</v>
      </c>
      <c r="C61" s="172"/>
      <c r="D61" s="172"/>
      <c r="E61" s="172"/>
      <c r="F61" s="172"/>
      <c r="G61" s="172"/>
      <c r="H61" s="172"/>
      <c r="I61" s="172"/>
      <c r="J61" s="172"/>
      <c r="K61" s="173"/>
      <c r="L61" s="42">
        <f>SUM(L58:L60)</f>
        <v>0</v>
      </c>
      <c r="M61" s="42">
        <f>SUM(M58:M60)</f>
        <v>0</v>
      </c>
      <c r="N61" s="42">
        <f>SUM(N58:N60)</f>
        <v>0</v>
      </c>
      <c r="O61" s="41"/>
    </row>
    <row r="62" spans="1:15" ht="23.25" customHeight="1" x14ac:dyDescent="0.25">
      <c r="A62" s="4"/>
      <c r="B62" s="27"/>
      <c r="C62" s="24"/>
      <c r="D62" s="24"/>
      <c r="E62" s="25"/>
      <c r="F62" s="25"/>
      <c r="G62" s="24"/>
      <c r="H62" s="25"/>
      <c r="I62" s="26"/>
      <c r="J62" s="26"/>
      <c r="K62" s="54"/>
      <c r="L62" s="38"/>
      <c r="M62" s="38"/>
      <c r="N62" s="38"/>
      <c r="O62" s="25"/>
    </row>
    <row r="63" spans="1:15" ht="29.25" customHeight="1" x14ac:dyDescent="0.25">
      <c r="A63" s="4"/>
      <c r="B63" s="27"/>
      <c r="C63" s="24"/>
      <c r="D63" s="24"/>
      <c r="E63" s="25"/>
      <c r="F63" s="25"/>
      <c r="G63" s="24"/>
      <c r="H63" s="25"/>
      <c r="I63" s="48"/>
      <c r="J63" s="49"/>
      <c r="K63" s="54"/>
      <c r="L63" s="38"/>
      <c r="M63" s="38"/>
      <c r="N63" s="38"/>
      <c r="O63" s="25"/>
    </row>
    <row r="64" spans="1:15" ht="15.75" customHeight="1" x14ac:dyDescent="0.25">
      <c r="A64" s="4"/>
      <c r="B64" s="27"/>
      <c r="C64" s="24"/>
      <c r="D64" s="24"/>
      <c r="E64" s="28"/>
      <c r="F64" s="25"/>
      <c r="G64" s="24"/>
      <c r="H64" s="25"/>
      <c r="I64" s="48"/>
      <c r="J64" s="49"/>
      <c r="K64" s="54"/>
      <c r="L64" s="38"/>
      <c r="M64" s="38"/>
      <c r="N64" s="38"/>
      <c r="O64" s="25"/>
    </row>
    <row r="65" spans="1:15" ht="24.75" customHeight="1" x14ac:dyDescent="0.25">
      <c r="A65" s="4"/>
      <c r="B65" s="27"/>
      <c r="C65" s="24"/>
      <c r="D65" s="24"/>
      <c r="E65" s="25"/>
      <c r="F65" s="25"/>
      <c r="G65" s="24"/>
      <c r="H65" s="25"/>
      <c r="I65" s="26"/>
      <c r="J65" s="26"/>
      <c r="K65" s="54"/>
      <c r="L65" s="38"/>
      <c r="M65" s="38"/>
      <c r="N65" s="38"/>
      <c r="O65" s="25"/>
    </row>
    <row r="66" spans="1:15" ht="25.5" customHeight="1" x14ac:dyDescent="0.25">
      <c r="A66" s="4"/>
      <c r="B66" s="27"/>
      <c r="C66" s="24"/>
      <c r="D66" s="24"/>
      <c r="E66" s="25"/>
      <c r="F66" s="25"/>
      <c r="G66" s="24"/>
      <c r="H66" s="25"/>
      <c r="I66" s="26"/>
      <c r="J66" s="26"/>
      <c r="K66" s="54"/>
      <c r="L66" s="38"/>
      <c r="M66" s="38"/>
      <c r="N66" s="38"/>
      <c r="O66" s="25"/>
    </row>
    <row r="67" spans="1:15" ht="25.5" customHeight="1" x14ac:dyDescent="0.25">
      <c r="A67" s="4"/>
      <c r="B67" s="27"/>
      <c r="C67" s="24"/>
      <c r="D67" s="57"/>
      <c r="E67" s="25"/>
      <c r="F67" s="25"/>
      <c r="G67" s="24"/>
      <c r="H67" s="25"/>
      <c r="I67" s="26"/>
      <c r="J67" s="26"/>
      <c r="K67" s="54"/>
      <c r="L67" s="38"/>
      <c r="M67" s="38"/>
      <c r="N67" s="38"/>
      <c r="O67" s="25"/>
    </row>
    <row r="68" spans="1:15" ht="21.75" customHeight="1" x14ac:dyDescent="0.25">
      <c r="A68" s="4"/>
      <c r="B68" s="45"/>
      <c r="C68" s="24"/>
      <c r="D68" s="57"/>
      <c r="E68" s="33"/>
      <c r="F68" s="33"/>
      <c r="G68" s="34"/>
      <c r="H68" s="25"/>
      <c r="I68" s="26"/>
      <c r="J68" s="26"/>
      <c r="K68" s="47"/>
      <c r="L68" s="38"/>
      <c r="M68" s="38"/>
      <c r="N68" s="38"/>
      <c r="O68" s="25"/>
    </row>
    <row r="69" spans="1:15" ht="20.25" customHeight="1" x14ac:dyDescent="0.25">
      <c r="A69" s="4"/>
      <c r="B69" s="45"/>
      <c r="C69" s="24"/>
      <c r="D69" s="24"/>
      <c r="E69" s="25"/>
      <c r="F69" s="33"/>
      <c r="G69" s="34"/>
      <c r="H69" s="25"/>
      <c r="I69" s="26"/>
      <c r="J69" s="26"/>
      <c r="K69" s="47"/>
      <c r="L69" s="38"/>
      <c r="M69" s="38"/>
      <c r="N69" s="38"/>
      <c r="O69" s="25"/>
    </row>
    <row r="70" spans="1:15" ht="19.5" customHeight="1" x14ac:dyDescent="0.25">
      <c r="A70" s="4"/>
      <c r="B70" s="45"/>
      <c r="C70" s="24"/>
      <c r="D70" s="57"/>
      <c r="E70" s="25"/>
      <c r="F70" s="33"/>
      <c r="G70" s="34"/>
      <c r="H70" s="25"/>
      <c r="I70" s="26"/>
      <c r="J70" s="26"/>
      <c r="K70" s="47"/>
      <c r="L70" s="38"/>
      <c r="M70" s="38"/>
      <c r="N70" s="38"/>
      <c r="O70" s="25"/>
    </row>
    <row r="71" spans="1:15" ht="24" customHeight="1" x14ac:dyDescent="0.25">
      <c r="A71" s="4"/>
      <c r="B71" s="27"/>
      <c r="C71" s="24"/>
      <c r="D71" s="24"/>
      <c r="E71" s="25"/>
      <c r="F71" s="25"/>
      <c r="G71" s="24"/>
      <c r="H71" s="25"/>
      <c r="I71" s="26"/>
      <c r="J71" s="26"/>
      <c r="K71" s="54"/>
      <c r="L71" s="38"/>
      <c r="M71" s="38"/>
      <c r="N71" s="38"/>
      <c r="O71" s="25"/>
    </row>
    <row r="72" spans="1:15" ht="19.5" customHeight="1" x14ac:dyDescent="0.25">
      <c r="A72" s="4"/>
      <c r="B72" s="45"/>
      <c r="C72" s="24"/>
      <c r="D72" s="57"/>
      <c r="E72" s="25"/>
      <c r="F72" s="25"/>
      <c r="G72" s="24"/>
      <c r="H72" s="25"/>
      <c r="I72" s="26"/>
      <c r="J72" s="26"/>
      <c r="K72" s="47"/>
      <c r="L72" s="38"/>
      <c r="M72" s="38"/>
      <c r="N72" s="38"/>
      <c r="O72" s="25"/>
    </row>
    <row r="73" spans="1:15" ht="23.25" customHeight="1" thickBot="1" x14ac:dyDescent="0.3">
      <c r="A73" s="4"/>
      <c r="B73" s="45"/>
      <c r="C73" s="24"/>
      <c r="D73" s="57"/>
      <c r="E73" s="25"/>
      <c r="F73" s="25"/>
      <c r="G73" s="24"/>
      <c r="H73" s="25"/>
      <c r="I73" s="26"/>
      <c r="J73" s="26"/>
      <c r="K73" s="47"/>
      <c r="L73" s="38"/>
      <c r="M73" s="38"/>
      <c r="N73" s="38"/>
      <c r="O73" s="25"/>
    </row>
    <row r="74" spans="1:15" ht="21" customHeight="1" thickBot="1" x14ac:dyDescent="0.3">
      <c r="A74" s="39"/>
      <c r="B74" s="171" t="s">
        <v>19</v>
      </c>
      <c r="C74" s="172"/>
      <c r="D74" s="172"/>
      <c r="E74" s="172"/>
      <c r="F74" s="172"/>
      <c r="G74" s="172"/>
      <c r="H74" s="172"/>
      <c r="I74" s="172"/>
      <c r="J74" s="172"/>
      <c r="K74" s="173"/>
      <c r="L74" s="42">
        <f>SUM(L62:L73)</f>
        <v>0</v>
      </c>
      <c r="M74" s="42">
        <f>SUM(M62:M73)</f>
        <v>0</v>
      </c>
      <c r="N74" s="42">
        <f>SUM(N62:N73)</f>
        <v>0</v>
      </c>
      <c r="O74" s="41"/>
    </row>
    <row r="75" spans="1:15" ht="16.5" customHeight="1" x14ac:dyDescent="0.25">
      <c r="A75" s="4"/>
      <c r="B75" s="45"/>
      <c r="C75" s="24"/>
      <c r="D75" s="24"/>
      <c r="E75" s="25"/>
      <c r="F75" s="25"/>
      <c r="G75" s="24"/>
      <c r="H75" s="25"/>
      <c r="I75" s="26"/>
      <c r="J75" s="26"/>
      <c r="K75" s="47"/>
      <c r="L75" s="38"/>
      <c r="M75" s="38"/>
      <c r="N75" s="38"/>
      <c r="O75" s="25"/>
    </row>
    <row r="76" spans="1:15" ht="14.25" customHeight="1" x14ac:dyDescent="0.25">
      <c r="A76" s="4"/>
      <c r="B76" s="45"/>
      <c r="C76" s="24"/>
      <c r="D76" s="29"/>
      <c r="E76" s="28"/>
      <c r="F76" s="28"/>
      <c r="G76" s="29"/>
      <c r="H76" s="35"/>
      <c r="I76" s="26"/>
      <c r="J76" s="26"/>
      <c r="K76" s="47"/>
      <c r="L76" s="38"/>
      <c r="M76" s="38"/>
      <c r="N76" s="38"/>
      <c r="O76" s="25"/>
    </row>
    <row r="77" spans="1:15" ht="13.5" customHeight="1" x14ac:dyDescent="0.25">
      <c r="A77" s="4"/>
      <c r="B77" s="45"/>
      <c r="C77" s="24"/>
      <c r="D77" s="24"/>
      <c r="E77" s="28"/>
      <c r="F77" s="25"/>
      <c r="G77" s="24"/>
      <c r="H77" s="25"/>
      <c r="I77" s="26"/>
      <c r="J77" s="26"/>
      <c r="K77" s="47"/>
      <c r="L77" s="38"/>
      <c r="M77" s="38"/>
      <c r="N77" s="38"/>
      <c r="O77" s="25"/>
    </row>
    <row r="78" spans="1:15" ht="14.25" customHeight="1" x14ac:dyDescent="0.25">
      <c r="A78" s="4"/>
      <c r="B78" s="45"/>
      <c r="C78" s="24"/>
      <c r="D78" s="24"/>
      <c r="E78" s="25"/>
      <c r="F78" s="28"/>
      <c r="G78" s="29"/>
      <c r="H78" s="25"/>
      <c r="I78" s="26"/>
      <c r="J78" s="26"/>
      <c r="K78" s="47"/>
      <c r="L78" s="38"/>
      <c r="M78" s="38"/>
      <c r="N78" s="38"/>
      <c r="O78" s="25"/>
    </row>
    <row r="79" spans="1:15" ht="15.75" customHeight="1" x14ac:dyDescent="0.25">
      <c r="A79" s="4"/>
      <c r="B79" s="45"/>
      <c r="C79" s="24"/>
      <c r="D79" s="24"/>
      <c r="E79" s="25"/>
      <c r="F79" s="28"/>
      <c r="G79" s="29"/>
      <c r="H79" s="25"/>
      <c r="I79" s="26"/>
      <c r="J79" s="26"/>
      <c r="K79" s="47"/>
      <c r="L79" s="38"/>
      <c r="M79" s="38"/>
      <c r="N79" s="38"/>
      <c r="O79" s="25"/>
    </row>
    <row r="80" spans="1:15" ht="15.75" customHeight="1" x14ac:dyDescent="0.25">
      <c r="A80" s="4"/>
      <c r="B80" s="45"/>
      <c r="C80" s="24"/>
      <c r="D80" s="24"/>
      <c r="E80" s="25"/>
      <c r="F80" s="28"/>
      <c r="G80" s="29"/>
      <c r="H80" s="25"/>
      <c r="I80" s="26"/>
      <c r="J80" s="26"/>
      <c r="K80" s="47"/>
      <c r="L80" s="38"/>
      <c r="M80" s="38"/>
      <c r="N80" s="38"/>
      <c r="O80" s="25"/>
    </row>
    <row r="81" spans="1:15" ht="16.5" customHeight="1" x14ac:dyDescent="0.25">
      <c r="A81" s="4"/>
      <c r="B81" s="45"/>
      <c r="C81" s="24"/>
      <c r="D81" s="24"/>
      <c r="E81" s="25"/>
      <c r="F81" s="28"/>
      <c r="G81" s="29"/>
      <c r="H81" s="25"/>
      <c r="I81" s="26"/>
      <c r="J81" s="26"/>
      <c r="K81" s="47"/>
      <c r="L81" s="38"/>
      <c r="M81" s="38"/>
      <c r="N81" s="38"/>
      <c r="O81" s="25"/>
    </row>
    <row r="82" spans="1:15" ht="18.75" customHeight="1" x14ac:dyDescent="0.25">
      <c r="A82" s="4"/>
      <c r="B82" s="45"/>
      <c r="C82" s="24"/>
      <c r="D82" s="24"/>
      <c r="E82" s="25"/>
      <c r="F82" s="28"/>
      <c r="G82" s="29"/>
      <c r="H82" s="25"/>
      <c r="I82" s="26"/>
      <c r="J82" s="26"/>
      <c r="K82" s="47"/>
      <c r="L82" s="38"/>
      <c r="M82" s="38"/>
      <c r="N82" s="38"/>
      <c r="O82" s="25"/>
    </row>
    <row r="83" spans="1:15" ht="18" customHeight="1" x14ac:dyDescent="0.25">
      <c r="A83" s="4"/>
      <c r="B83" s="45"/>
      <c r="C83" s="24"/>
      <c r="D83" s="24"/>
      <c r="E83" s="25"/>
      <c r="F83" s="28"/>
      <c r="G83" s="29"/>
      <c r="H83" s="25"/>
      <c r="I83" s="26"/>
      <c r="J83" s="26"/>
      <c r="K83" s="47"/>
      <c r="L83" s="38"/>
      <c r="M83" s="38"/>
      <c r="N83" s="38"/>
      <c r="O83" s="25"/>
    </row>
    <row r="84" spans="1:15" ht="15.75" customHeight="1" x14ac:dyDescent="0.25">
      <c r="A84" s="4"/>
      <c r="B84" s="45"/>
      <c r="C84" s="24"/>
      <c r="D84" s="24"/>
      <c r="E84" s="25"/>
      <c r="F84" s="28"/>
      <c r="G84" s="29"/>
      <c r="H84" s="25"/>
      <c r="I84" s="26"/>
      <c r="J84" s="26"/>
      <c r="K84" s="47"/>
      <c r="L84" s="38"/>
      <c r="M84" s="38"/>
      <c r="N84" s="38"/>
      <c r="O84" s="25"/>
    </row>
    <row r="85" spans="1:15" ht="15" customHeight="1" x14ac:dyDescent="0.25">
      <c r="A85" s="4"/>
      <c r="B85" s="45"/>
      <c r="C85" s="24"/>
      <c r="D85" s="24"/>
      <c r="E85" s="25"/>
      <c r="F85" s="28"/>
      <c r="G85" s="29"/>
      <c r="H85" s="25"/>
      <c r="I85" s="26"/>
      <c r="J85" s="26"/>
      <c r="K85" s="47"/>
      <c r="L85" s="38"/>
      <c r="M85" s="38"/>
      <c r="N85" s="38"/>
      <c r="O85" s="25"/>
    </row>
    <row r="86" spans="1:15" ht="15" customHeight="1" x14ac:dyDescent="0.25">
      <c r="A86" s="4"/>
      <c r="B86" s="45"/>
      <c r="C86" s="24"/>
      <c r="D86" s="57"/>
      <c r="E86" s="25"/>
      <c r="F86" s="25"/>
      <c r="G86" s="24"/>
      <c r="H86" s="25"/>
      <c r="I86" s="26"/>
      <c r="J86" s="26"/>
      <c r="K86" s="47"/>
      <c r="L86" s="38"/>
      <c r="M86" s="38"/>
      <c r="N86" s="38"/>
      <c r="O86" s="25"/>
    </row>
    <row r="87" spans="1:15" ht="15.75" customHeight="1" x14ac:dyDescent="0.25">
      <c r="A87" s="4"/>
      <c r="B87" s="45"/>
      <c r="C87" s="24"/>
      <c r="D87" s="57"/>
      <c r="E87" s="25"/>
      <c r="F87" s="25"/>
      <c r="G87" s="24"/>
      <c r="H87" s="25"/>
      <c r="I87" s="26"/>
      <c r="J87" s="26"/>
      <c r="K87" s="47"/>
      <c r="L87" s="38"/>
      <c r="M87" s="38"/>
      <c r="N87" s="38"/>
      <c r="O87" s="25"/>
    </row>
    <row r="88" spans="1:15" ht="15" customHeight="1" x14ac:dyDescent="0.25">
      <c r="A88" s="4"/>
      <c r="B88" s="45"/>
      <c r="C88" s="24"/>
      <c r="D88" s="57"/>
      <c r="E88" s="25"/>
      <c r="F88" s="25"/>
      <c r="G88" s="24"/>
      <c r="H88" s="25"/>
      <c r="I88" s="26"/>
      <c r="J88" s="26"/>
      <c r="K88" s="47"/>
      <c r="L88" s="38"/>
      <c r="M88" s="38"/>
      <c r="N88" s="38"/>
      <c r="O88" s="25"/>
    </row>
    <row r="89" spans="1:15" ht="15.75" customHeight="1" x14ac:dyDescent="0.25">
      <c r="A89" s="4"/>
      <c r="B89" s="45"/>
      <c r="C89" s="24"/>
      <c r="D89" s="57"/>
      <c r="E89" s="25"/>
      <c r="F89" s="25"/>
      <c r="G89" s="24"/>
      <c r="H89" s="25"/>
      <c r="I89" s="46"/>
      <c r="J89" s="26"/>
      <c r="K89" s="47"/>
      <c r="L89" s="38"/>
      <c r="M89" s="38"/>
      <c r="N89" s="38"/>
      <c r="O89" s="25"/>
    </row>
    <row r="90" spans="1:15" ht="17.25" customHeight="1" x14ac:dyDescent="0.25">
      <c r="A90" s="4"/>
      <c r="B90" s="45"/>
      <c r="C90" s="24"/>
      <c r="D90" s="24"/>
      <c r="E90" s="25"/>
      <c r="F90" s="28"/>
      <c r="G90" s="29"/>
      <c r="H90" s="25"/>
      <c r="I90" s="26"/>
      <c r="J90" s="26"/>
      <c r="K90" s="47"/>
      <c r="L90" s="38"/>
      <c r="M90" s="38"/>
      <c r="N90" s="38"/>
      <c r="O90" s="25"/>
    </row>
    <row r="91" spans="1:15" ht="27" customHeight="1" x14ac:dyDescent="0.25">
      <c r="A91" s="4"/>
      <c r="B91" s="45"/>
      <c r="C91" s="24"/>
      <c r="D91" s="24"/>
      <c r="E91" s="25"/>
      <c r="F91" s="25"/>
      <c r="G91" s="24"/>
      <c r="H91" s="25"/>
      <c r="I91" s="26"/>
      <c r="J91" s="26"/>
      <c r="K91" s="47"/>
      <c r="L91" s="38"/>
      <c r="M91" s="38"/>
      <c r="N91" s="38"/>
      <c r="O91" s="25"/>
    </row>
    <row r="92" spans="1:15" ht="31.5" customHeight="1" thickBot="1" x14ac:dyDescent="0.3">
      <c r="A92" s="4"/>
      <c r="B92" s="45"/>
      <c r="C92" s="24"/>
      <c r="D92" s="24"/>
      <c r="E92" s="25"/>
      <c r="F92" s="25"/>
      <c r="G92" s="24"/>
      <c r="H92" s="25"/>
      <c r="I92" s="26"/>
      <c r="J92" s="26"/>
      <c r="K92" s="47"/>
      <c r="L92" s="38"/>
      <c r="M92" s="38"/>
      <c r="N92" s="38"/>
      <c r="O92" s="25"/>
    </row>
    <row r="93" spans="1:15" ht="25.5" customHeight="1" thickBot="1" x14ac:dyDescent="0.3">
      <c r="A93" s="39"/>
      <c r="B93" s="171" t="s">
        <v>19</v>
      </c>
      <c r="C93" s="172"/>
      <c r="D93" s="172"/>
      <c r="E93" s="172"/>
      <c r="F93" s="172"/>
      <c r="G93" s="172"/>
      <c r="H93" s="172"/>
      <c r="I93" s="172"/>
      <c r="J93" s="172"/>
      <c r="K93" s="173"/>
      <c r="L93" s="42">
        <f>SUM(L75:L92)</f>
        <v>0</v>
      </c>
      <c r="M93" s="42">
        <f>SUM(M75:M92)</f>
        <v>0</v>
      </c>
      <c r="N93" s="42">
        <f>SUM(N75:N92)</f>
        <v>0</v>
      </c>
      <c r="O93" s="41"/>
    </row>
    <row r="94" spans="1:15" ht="28.5" customHeight="1" x14ac:dyDescent="0.25">
      <c r="A94" s="4"/>
      <c r="B94" s="27"/>
      <c r="C94" s="24"/>
      <c r="D94" s="24"/>
      <c r="E94" s="25"/>
      <c r="F94" s="25"/>
      <c r="G94" s="24"/>
      <c r="H94" s="25"/>
      <c r="I94" s="26"/>
      <c r="J94" s="26"/>
      <c r="K94" s="54"/>
      <c r="L94" s="38"/>
      <c r="M94" s="38"/>
      <c r="N94" s="38"/>
      <c r="O94" s="25"/>
    </row>
    <row r="95" spans="1:15" ht="32.25" customHeight="1" x14ac:dyDescent="0.25">
      <c r="A95" s="4"/>
      <c r="B95" s="27"/>
      <c r="C95" s="24"/>
      <c r="D95" s="24"/>
      <c r="E95" s="33"/>
      <c r="F95" s="33"/>
      <c r="G95" s="34"/>
      <c r="H95" s="25"/>
      <c r="I95" s="26"/>
      <c r="J95" s="26"/>
      <c r="K95" s="54"/>
      <c r="L95" s="38"/>
      <c r="M95" s="38"/>
      <c r="N95" s="38"/>
      <c r="O95" s="25"/>
    </row>
    <row r="96" spans="1:15" ht="39.75" customHeight="1" x14ac:dyDescent="0.25">
      <c r="A96" s="4"/>
      <c r="B96" s="27"/>
      <c r="C96" s="24"/>
      <c r="D96" s="24"/>
      <c r="E96" s="25"/>
      <c r="F96" s="33"/>
      <c r="G96" s="34"/>
      <c r="H96" s="25"/>
      <c r="I96" s="26"/>
      <c r="J96" s="26"/>
      <c r="K96" s="54"/>
      <c r="L96" s="38"/>
      <c r="M96" s="38"/>
      <c r="N96" s="38"/>
      <c r="O96" s="25"/>
    </row>
    <row r="97" spans="1:15" ht="21.75" customHeight="1" x14ac:dyDescent="0.25">
      <c r="A97" s="4"/>
      <c r="B97" s="27"/>
      <c r="C97" s="24"/>
      <c r="D97" s="34"/>
      <c r="E97" s="33"/>
      <c r="F97" s="33"/>
      <c r="G97" s="34"/>
      <c r="H97" s="33"/>
      <c r="I97" s="52"/>
      <c r="J97" s="44"/>
      <c r="K97" s="54"/>
      <c r="L97" s="38"/>
      <c r="M97" s="38"/>
      <c r="N97" s="38"/>
      <c r="O97" s="25"/>
    </row>
    <row r="98" spans="1:15" ht="33.75" customHeight="1" x14ac:dyDescent="0.25">
      <c r="A98" s="4"/>
      <c r="B98" s="27"/>
      <c r="C98" s="24"/>
      <c r="D98" s="29"/>
      <c r="E98" s="25"/>
      <c r="F98" s="25"/>
      <c r="G98" s="24"/>
      <c r="H98" s="25"/>
      <c r="I98" s="46"/>
      <c r="J98" s="26"/>
      <c r="K98" s="54"/>
      <c r="L98" s="38"/>
      <c r="M98" s="38"/>
      <c r="N98" s="38"/>
      <c r="O98" s="25"/>
    </row>
    <row r="99" spans="1:15" ht="38.25" customHeight="1" x14ac:dyDescent="0.25">
      <c r="A99" s="4"/>
      <c r="B99" s="43"/>
      <c r="C99" s="24"/>
      <c r="D99" s="29"/>
      <c r="E99" s="33"/>
      <c r="F99" s="33"/>
      <c r="G99" s="34"/>
      <c r="H99" s="33"/>
      <c r="I99" s="44"/>
      <c r="J99" s="44"/>
      <c r="K99" s="55"/>
      <c r="L99" s="53"/>
      <c r="M99" s="53"/>
      <c r="N99" s="38"/>
      <c r="O99" s="33"/>
    </row>
    <row r="100" spans="1:15" ht="30.75" customHeight="1" x14ac:dyDescent="0.25">
      <c r="A100" s="4"/>
      <c r="B100" s="27"/>
      <c r="C100" s="24"/>
      <c r="D100" s="24"/>
      <c r="E100" s="28"/>
      <c r="F100" s="25"/>
      <c r="G100" s="24"/>
      <c r="H100" s="25"/>
      <c r="I100" s="48"/>
      <c r="J100" s="49"/>
      <c r="K100" s="54"/>
      <c r="L100" s="38"/>
      <c r="M100" s="38"/>
      <c r="N100" s="38"/>
      <c r="O100" s="25"/>
    </row>
    <row r="101" spans="1:15" ht="25.5" customHeight="1" x14ac:dyDescent="0.25">
      <c r="A101" s="4"/>
      <c r="B101" s="27"/>
      <c r="C101" s="24"/>
      <c r="D101" s="24"/>
      <c r="E101" s="25"/>
      <c r="F101" s="25"/>
      <c r="G101" s="24"/>
      <c r="H101" s="25"/>
      <c r="I101" s="26"/>
      <c r="J101" s="26"/>
      <c r="K101" s="54"/>
      <c r="L101" s="38"/>
      <c r="M101" s="38"/>
      <c r="N101" s="38"/>
      <c r="O101" s="25"/>
    </row>
    <row r="102" spans="1:15" ht="36" customHeight="1" x14ac:dyDescent="0.25">
      <c r="A102" s="4"/>
      <c r="B102" s="27"/>
      <c r="C102" s="24"/>
      <c r="D102" s="24"/>
      <c r="E102" s="25"/>
      <c r="F102" s="25"/>
      <c r="G102" s="24"/>
      <c r="H102" s="25"/>
      <c r="I102" s="26"/>
      <c r="J102" s="26"/>
      <c r="K102" s="54"/>
      <c r="L102" s="38"/>
      <c r="M102" s="38"/>
      <c r="N102" s="38"/>
      <c r="O102" s="25"/>
    </row>
    <row r="103" spans="1:15" ht="38.25" customHeight="1" thickBot="1" x14ac:dyDescent="0.3">
      <c r="A103" s="4"/>
      <c r="B103" s="27"/>
      <c r="C103" s="24"/>
      <c r="D103" s="37"/>
      <c r="E103" s="25"/>
      <c r="F103" s="25"/>
      <c r="G103" s="24"/>
      <c r="H103" s="25"/>
      <c r="I103" s="26"/>
      <c r="J103" s="26"/>
      <c r="K103" s="54"/>
      <c r="L103" s="38"/>
      <c r="M103" s="38"/>
      <c r="N103" s="38"/>
      <c r="O103" s="25"/>
    </row>
    <row r="104" spans="1:15" ht="39.75" customHeight="1" thickBot="1" x14ac:dyDescent="0.3">
      <c r="A104" s="39"/>
      <c r="B104" s="171" t="s">
        <v>19</v>
      </c>
      <c r="C104" s="172"/>
      <c r="D104" s="172"/>
      <c r="E104" s="172"/>
      <c r="F104" s="172"/>
      <c r="G104" s="172"/>
      <c r="H104" s="172"/>
      <c r="I104" s="172"/>
      <c r="J104" s="172"/>
      <c r="K104" s="173"/>
      <c r="L104" s="42">
        <f>SUM(L94:L103)</f>
        <v>0</v>
      </c>
      <c r="M104" s="42">
        <f>SUM(M94:M103)</f>
        <v>0</v>
      </c>
      <c r="N104" s="42">
        <f>SUM(N94:N103)</f>
        <v>0</v>
      </c>
      <c r="O104" s="41"/>
    </row>
    <row r="105" spans="1:15" ht="32.25" customHeight="1" x14ac:dyDescent="0.25">
      <c r="A105" s="4"/>
      <c r="B105" s="23"/>
      <c r="C105" s="6"/>
      <c r="D105" s="10"/>
      <c r="E105" s="5"/>
      <c r="F105" s="5"/>
      <c r="G105" s="6"/>
      <c r="H105" s="5"/>
      <c r="I105" s="13"/>
      <c r="J105" s="9"/>
      <c r="K105" s="32"/>
      <c r="L105" s="8"/>
      <c r="M105" s="8"/>
      <c r="N105" s="8"/>
      <c r="O105" s="5"/>
    </row>
    <row r="106" spans="1:15" ht="38.25" customHeight="1" x14ac:dyDescent="0.25">
      <c r="A106" s="4"/>
      <c r="B106" s="23"/>
      <c r="C106" s="6"/>
      <c r="D106" s="10"/>
      <c r="E106" s="5"/>
      <c r="F106" s="5"/>
      <c r="G106" s="6"/>
      <c r="H106" s="5"/>
      <c r="I106" s="9"/>
      <c r="J106" s="9"/>
      <c r="K106" s="32"/>
      <c r="L106" s="8"/>
      <c r="M106" s="8"/>
      <c r="N106" s="8"/>
      <c r="O106" s="5"/>
    </row>
    <row r="107" spans="1:15" ht="34.5" customHeight="1" x14ac:dyDescent="0.25">
      <c r="A107" s="4"/>
      <c r="B107" s="23"/>
      <c r="C107" s="6"/>
      <c r="D107" s="6"/>
      <c r="E107" s="5"/>
      <c r="F107" s="25"/>
      <c r="G107" s="24"/>
      <c r="H107" s="25"/>
      <c r="I107" s="13"/>
      <c r="J107" s="9"/>
      <c r="K107" s="32"/>
      <c r="L107" s="8"/>
      <c r="M107" s="8"/>
      <c r="N107" s="8"/>
      <c r="O107" s="5"/>
    </row>
    <row r="108" spans="1:15" ht="34.5" customHeight="1" x14ac:dyDescent="0.25">
      <c r="A108" s="4"/>
      <c r="B108" s="23"/>
      <c r="C108" s="6"/>
      <c r="D108" s="6"/>
      <c r="E108" s="5"/>
      <c r="F108" s="25"/>
      <c r="G108" s="24"/>
      <c r="H108" s="25"/>
      <c r="I108" s="13"/>
      <c r="J108" s="9"/>
      <c r="K108" s="32"/>
      <c r="L108" s="8"/>
      <c r="M108" s="8"/>
      <c r="N108" s="8"/>
      <c r="O108" s="5"/>
    </row>
    <row r="109" spans="1:15" ht="31.5" customHeight="1" x14ac:dyDescent="0.25">
      <c r="A109" s="4"/>
      <c r="B109" s="23"/>
      <c r="C109" s="6"/>
      <c r="D109" s="6"/>
      <c r="E109" s="5"/>
      <c r="F109" s="25"/>
      <c r="G109" s="24"/>
      <c r="H109" s="25"/>
      <c r="I109" s="13"/>
      <c r="J109" s="9"/>
      <c r="K109" s="32"/>
      <c r="L109" s="8"/>
      <c r="M109" s="8"/>
      <c r="N109" s="8"/>
      <c r="O109" s="5"/>
    </row>
    <row r="110" spans="1:15" ht="38.25" customHeight="1" x14ac:dyDescent="0.25">
      <c r="A110" s="4"/>
      <c r="B110" s="23"/>
      <c r="C110" s="6"/>
      <c r="D110" s="6"/>
      <c r="E110" s="5"/>
      <c r="F110" s="5"/>
      <c r="G110" s="6"/>
      <c r="H110" s="5"/>
      <c r="I110" s="13"/>
      <c r="J110" s="9"/>
      <c r="K110" s="32"/>
      <c r="L110" s="8"/>
      <c r="M110" s="8"/>
      <c r="N110" s="8"/>
      <c r="O110" s="5"/>
    </row>
    <row r="111" spans="1:15" ht="46.5" customHeight="1" x14ac:dyDescent="0.25">
      <c r="A111" s="4"/>
      <c r="B111" s="23"/>
      <c r="C111" s="6"/>
      <c r="D111" s="6"/>
      <c r="E111" s="5"/>
      <c r="F111" s="5"/>
      <c r="G111" s="5"/>
      <c r="H111" s="5"/>
      <c r="I111" s="13"/>
      <c r="J111" s="9"/>
      <c r="K111" s="32"/>
      <c r="L111" s="8"/>
      <c r="M111" s="8"/>
      <c r="N111" s="8"/>
      <c r="O111" s="5"/>
    </row>
    <row r="112" spans="1:15" ht="28.5" customHeight="1" x14ac:dyDescent="0.25">
      <c r="A112" s="4"/>
      <c r="B112" s="23"/>
      <c r="C112" s="6"/>
      <c r="D112" s="6"/>
      <c r="E112" s="5"/>
      <c r="F112" s="5"/>
      <c r="G112" s="6"/>
      <c r="H112" s="5"/>
      <c r="I112" s="13"/>
      <c r="J112" s="9"/>
      <c r="K112" s="32"/>
      <c r="L112" s="8"/>
      <c r="M112" s="8"/>
      <c r="N112" s="8"/>
      <c r="O112" s="5"/>
    </row>
    <row r="113" spans="1:15" ht="29.25" customHeight="1" x14ac:dyDescent="0.25">
      <c r="A113" s="4"/>
      <c r="B113" s="23"/>
      <c r="C113" s="6"/>
      <c r="D113" s="6"/>
      <c r="E113" s="5"/>
      <c r="F113" s="5"/>
      <c r="G113" s="6"/>
      <c r="H113" s="5"/>
      <c r="I113" s="13"/>
      <c r="J113" s="9"/>
      <c r="K113" s="32"/>
      <c r="L113" s="8"/>
      <c r="M113" s="8"/>
      <c r="N113" s="8"/>
      <c r="O113" s="5"/>
    </row>
    <row r="114" spans="1:15" ht="27" customHeight="1" x14ac:dyDescent="0.25">
      <c r="A114" s="4"/>
      <c r="B114" s="23"/>
      <c r="C114" s="6"/>
      <c r="D114" s="6"/>
      <c r="E114" s="5"/>
      <c r="F114" s="5"/>
      <c r="G114" s="5"/>
      <c r="H114" s="5"/>
      <c r="I114" s="9"/>
      <c r="J114" s="9"/>
      <c r="K114" s="32"/>
      <c r="L114" s="8"/>
      <c r="M114" s="8"/>
      <c r="N114" s="8"/>
      <c r="O114" s="5"/>
    </row>
    <row r="115" spans="1:15" ht="28.5" customHeight="1" x14ac:dyDescent="0.25">
      <c r="A115" s="4"/>
      <c r="B115" s="23"/>
      <c r="C115" s="6"/>
      <c r="D115" s="6"/>
      <c r="E115" s="5"/>
      <c r="F115" s="5"/>
      <c r="G115" s="6"/>
      <c r="H115" s="5"/>
      <c r="I115" s="9"/>
      <c r="J115" s="9"/>
      <c r="K115" s="32"/>
      <c r="L115" s="8"/>
      <c r="M115" s="8"/>
      <c r="N115" s="8"/>
      <c r="O115" s="5"/>
    </row>
    <row r="116" spans="1:15" ht="23.25" customHeight="1" x14ac:dyDescent="0.25">
      <c r="A116" s="4"/>
      <c r="B116" s="23"/>
      <c r="C116" s="6"/>
      <c r="D116" s="6"/>
      <c r="E116" s="5"/>
      <c r="F116" s="5"/>
      <c r="G116" s="6"/>
      <c r="H116" s="5"/>
      <c r="I116" s="9"/>
      <c r="J116" s="9"/>
      <c r="K116" s="32"/>
      <c r="L116" s="8"/>
      <c r="M116" s="8"/>
      <c r="N116" s="8"/>
      <c r="O116" s="5"/>
    </row>
    <row r="117" spans="1:15" ht="25.5" customHeight="1" thickBot="1" x14ac:dyDescent="0.3">
      <c r="A117" s="4"/>
      <c r="B117" s="23"/>
      <c r="C117" s="6"/>
      <c r="D117" s="6"/>
      <c r="E117" s="5"/>
      <c r="F117" s="5"/>
      <c r="G117" s="6"/>
      <c r="H117" s="5"/>
      <c r="I117" s="9"/>
      <c r="J117" s="9"/>
      <c r="K117" s="32"/>
      <c r="L117" s="8"/>
      <c r="M117" s="8"/>
      <c r="N117" s="8"/>
      <c r="O117" s="5"/>
    </row>
    <row r="118" spans="1:15" ht="28.5" customHeight="1" thickBot="1" x14ac:dyDescent="0.3">
      <c r="A118" s="39"/>
      <c r="B118" s="171" t="s">
        <v>19</v>
      </c>
      <c r="C118" s="172"/>
      <c r="D118" s="172"/>
      <c r="E118" s="172"/>
      <c r="F118" s="172"/>
      <c r="G118" s="172"/>
      <c r="H118" s="172"/>
      <c r="I118" s="172"/>
      <c r="J118" s="172"/>
      <c r="K118" s="173"/>
      <c r="L118" s="42">
        <f>SUM(L105:L117)</f>
        <v>0</v>
      </c>
      <c r="M118" s="42">
        <f>SUM(M105:M117)</f>
        <v>0</v>
      </c>
      <c r="N118" s="42">
        <f>SUM(N105:N117)</f>
        <v>0</v>
      </c>
      <c r="O118" s="41"/>
    </row>
    <row r="119" spans="1:15" x14ac:dyDescent="0.25">
      <c r="A119" s="4"/>
      <c r="B119" s="59"/>
      <c r="C119" s="60"/>
      <c r="D119" s="60"/>
      <c r="E119" s="61"/>
      <c r="F119" s="61"/>
      <c r="G119" s="60"/>
      <c r="H119" s="61"/>
      <c r="I119" s="62"/>
      <c r="J119" s="62"/>
      <c r="K119" s="63"/>
      <c r="L119" s="64"/>
      <c r="M119" s="64"/>
      <c r="N119" s="65"/>
      <c r="O119" s="66"/>
    </row>
    <row r="120" spans="1:15" x14ac:dyDescent="0.25">
      <c r="A120" s="4"/>
      <c r="B120" s="67"/>
      <c r="C120" s="34"/>
      <c r="D120" s="75"/>
      <c r="E120" s="25"/>
      <c r="F120" s="25"/>
      <c r="G120" s="24"/>
      <c r="H120" s="25"/>
      <c r="I120" s="46"/>
      <c r="J120" s="26"/>
      <c r="K120" s="54"/>
      <c r="L120" s="38"/>
      <c r="M120" s="38"/>
      <c r="N120" s="31"/>
      <c r="O120" s="68"/>
    </row>
    <row r="121" spans="1:15" x14ac:dyDescent="0.25">
      <c r="A121" s="4"/>
      <c r="B121" s="67"/>
      <c r="C121" s="34"/>
      <c r="D121" s="24"/>
      <c r="E121" s="25"/>
      <c r="F121" s="25"/>
      <c r="G121" s="24"/>
      <c r="H121" s="25"/>
      <c r="I121" s="26"/>
      <c r="J121" s="26"/>
      <c r="K121" s="54"/>
      <c r="L121" s="38"/>
      <c r="M121" s="38"/>
      <c r="N121" s="31"/>
      <c r="O121" s="68"/>
    </row>
    <row r="122" spans="1:15" x14ac:dyDescent="0.25">
      <c r="A122" s="4"/>
      <c r="B122" s="67"/>
      <c r="C122" s="34"/>
      <c r="D122" s="24"/>
      <c r="E122" s="25"/>
      <c r="F122" s="25"/>
      <c r="G122" s="24"/>
      <c r="H122" s="25"/>
      <c r="I122" s="26"/>
      <c r="J122" s="26"/>
      <c r="K122" s="54"/>
      <c r="L122" s="38"/>
      <c r="M122" s="38"/>
      <c r="N122" s="31"/>
      <c r="O122" s="68"/>
    </row>
    <row r="123" spans="1:15" x14ac:dyDescent="0.25">
      <c r="A123" s="4"/>
      <c r="B123" s="67"/>
      <c r="C123" s="24"/>
      <c r="D123" s="24"/>
      <c r="E123" s="25"/>
      <c r="F123" s="25"/>
      <c r="G123" s="24"/>
      <c r="H123" s="25"/>
      <c r="I123" s="26"/>
      <c r="J123" s="26"/>
      <c r="K123" s="54"/>
      <c r="L123" s="38"/>
      <c r="M123" s="38"/>
      <c r="N123" s="31"/>
      <c r="O123" s="68"/>
    </row>
    <row r="124" spans="1:15" x14ac:dyDescent="0.25">
      <c r="A124" s="4"/>
      <c r="B124" s="67"/>
      <c r="C124" s="34"/>
      <c r="D124" s="24"/>
      <c r="E124" s="25"/>
      <c r="F124" s="25"/>
      <c r="G124" s="24"/>
      <c r="H124" s="25"/>
      <c r="I124" s="26"/>
      <c r="J124" s="46"/>
      <c r="K124" s="54"/>
      <c r="L124" s="38"/>
      <c r="M124" s="38"/>
      <c r="N124" s="31"/>
      <c r="O124" s="68"/>
    </row>
    <row r="125" spans="1:15" x14ac:dyDescent="0.25">
      <c r="A125" s="4"/>
      <c r="B125" s="67"/>
      <c r="C125" s="24"/>
      <c r="D125" s="24"/>
      <c r="E125" s="25"/>
      <c r="F125" s="25"/>
      <c r="G125" s="24"/>
      <c r="H125" s="25"/>
      <c r="I125" s="26"/>
      <c r="J125" s="26"/>
      <c r="K125" s="54"/>
      <c r="L125" s="38"/>
      <c r="M125" s="38"/>
      <c r="N125" s="31"/>
      <c r="O125" s="68"/>
    </row>
    <row r="126" spans="1:15" x14ac:dyDescent="0.25">
      <c r="A126" s="4"/>
      <c r="B126" s="67"/>
      <c r="C126" s="24"/>
      <c r="D126" s="24"/>
      <c r="E126" s="25"/>
      <c r="F126" s="25"/>
      <c r="G126" s="24"/>
      <c r="H126" s="25"/>
      <c r="I126" s="26"/>
      <c r="J126" s="26"/>
      <c r="K126" s="54"/>
      <c r="L126" s="38"/>
      <c r="M126" s="38"/>
      <c r="N126" s="31"/>
      <c r="O126" s="68"/>
    </row>
    <row r="127" spans="1:15" x14ac:dyDescent="0.25">
      <c r="A127" s="4"/>
      <c r="B127" s="67"/>
      <c r="C127" s="24"/>
      <c r="D127" s="24"/>
      <c r="E127" s="25"/>
      <c r="F127" s="25"/>
      <c r="G127" s="24"/>
      <c r="H127" s="25"/>
      <c r="I127" s="26"/>
      <c r="J127" s="26"/>
      <c r="K127" s="56"/>
      <c r="L127" s="38"/>
      <c r="M127" s="38"/>
      <c r="N127" s="31"/>
      <c r="O127" s="69"/>
    </row>
    <row r="128" spans="1:15" x14ac:dyDescent="0.25">
      <c r="A128" s="4"/>
      <c r="B128" s="67"/>
      <c r="C128" s="24"/>
      <c r="D128" s="24"/>
      <c r="E128" s="25"/>
      <c r="F128" s="25"/>
      <c r="G128" s="24"/>
      <c r="H128" s="25"/>
      <c r="I128" s="26"/>
      <c r="J128" s="26"/>
      <c r="K128" s="56"/>
      <c r="L128" s="38"/>
      <c r="M128" s="38"/>
      <c r="N128" s="31"/>
      <c r="O128" s="69"/>
    </row>
    <row r="129" spans="1:15" x14ac:dyDescent="0.25">
      <c r="A129" s="4"/>
      <c r="B129" s="67"/>
      <c r="C129" s="24"/>
      <c r="D129" s="24"/>
      <c r="E129" s="25"/>
      <c r="F129" s="25"/>
      <c r="G129" s="24"/>
      <c r="H129" s="25"/>
      <c r="I129" s="26"/>
      <c r="J129" s="26"/>
      <c r="K129" s="56"/>
      <c r="L129" s="38"/>
      <c r="M129" s="38"/>
      <c r="N129" s="31"/>
      <c r="O129" s="69"/>
    </row>
    <row r="130" spans="1:15" x14ac:dyDescent="0.25">
      <c r="A130" s="4"/>
      <c r="B130" s="67"/>
      <c r="C130" s="24"/>
      <c r="D130" s="24"/>
      <c r="E130" s="25"/>
      <c r="F130" s="25"/>
      <c r="G130" s="24"/>
      <c r="H130" s="25"/>
      <c r="I130" s="26"/>
      <c r="J130" s="26"/>
      <c r="K130" s="56"/>
      <c r="L130" s="38"/>
      <c r="M130" s="38"/>
      <c r="N130" s="31"/>
      <c r="O130" s="69"/>
    </row>
    <row r="131" spans="1:15" x14ac:dyDescent="0.25">
      <c r="A131" s="4"/>
      <c r="B131" s="67"/>
      <c r="C131" s="24"/>
      <c r="D131" s="24"/>
      <c r="E131" s="25"/>
      <c r="F131" s="25"/>
      <c r="G131" s="24"/>
      <c r="H131" s="25"/>
      <c r="I131" s="26"/>
      <c r="J131" s="26"/>
      <c r="K131" s="56"/>
      <c r="L131" s="38"/>
      <c r="M131" s="38"/>
      <c r="N131" s="31"/>
      <c r="O131" s="69"/>
    </row>
    <row r="132" spans="1:15" x14ac:dyDescent="0.25">
      <c r="A132" s="4"/>
      <c r="B132" s="70"/>
      <c r="C132" s="29"/>
      <c r="D132" s="29"/>
      <c r="E132" s="28"/>
      <c r="F132" s="28"/>
      <c r="G132" s="29"/>
      <c r="H132" s="28"/>
      <c r="I132" s="49"/>
      <c r="J132" s="49"/>
      <c r="K132" s="71"/>
      <c r="L132" s="51"/>
      <c r="M132" s="51"/>
      <c r="N132" s="30"/>
      <c r="O132" s="73"/>
    </row>
    <row r="133" spans="1:15" x14ac:dyDescent="0.25">
      <c r="A133" s="4"/>
      <c r="B133" s="70"/>
      <c r="C133" s="29"/>
      <c r="D133" s="29"/>
      <c r="E133" s="28"/>
      <c r="F133" s="28"/>
      <c r="G133" s="29"/>
      <c r="H133" s="28"/>
      <c r="I133" s="49"/>
      <c r="J133" s="49"/>
      <c r="K133" s="71"/>
      <c r="L133" s="51"/>
      <c r="M133" s="51"/>
      <c r="N133" s="30"/>
      <c r="O133" s="73"/>
    </row>
    <row r="134" spans="1:15" x14ac:dyDescent="0.25">
      <c r="A134" s="4"/>
      <c r="B134" s="70"/>
      <c r="C134" s="29"/>
      <c r="D134" s="29"/>
      <c r="E134" s="28"/>
      <c r="F134" s="28"/>
      <c r="G134" s="29"/>
      <c r="H134" s="28"/>
      <c r="I134" s="49"/>
      <c r="J134" s="48"/>
      <c r="K134" s="74"/>
      <c r="L134" s="51"/>
      <c r="M134" s="51"/>
      <c r="N134" s="72"/>
      <c r="O134" s="73"/>
    </row>
    <row r="135" spans="1:15" x14ac:dyDescent="0.25">
      <c r="A135" s="4"/>
      <c r="B135" s="70"/>
      <c r="C135" s="29"/>
      <c r="D135" s="24"/>
      <c r="E135" s="25"/>
      <c r="F135" s="25"/>
      <c r="G135" s="24"/>
      <c r="H135" s="25"/>
      <c r="I135" s="26"/>
      <c r="J135" s="46"/>
      <c r="K135" s="54"/>
      <c r="L135" s="38"/>
      <c r="M135" s="38"/>
      <c r="N135" s="30"/>
      <c r="O135" s="25"/>
    </row>
    <row r="136" spans="1:15" x14ac:dyDescent="0.25">
      <c r="A136" s="4"/>
      <c r="B136" s="70"/>
      <c r="C136" s="29"/>
      <c r="D136" s="24"/>
      <c r="E136" s="25"/>
      <c r="F136" s="25"/>
      <c r="G136" s="24"/>
      <c r="H136" s="25"/>
      <c r="I136" s="26"/>
      <c r="J136" s="46"/>
      <c r="K136" s="74"/>
      <c r="L136" s="51"/>
      <c r="M136" s="51"/>
      <c r="N136" s="50"/>
      <c r="O136" s="28"/>
    </row>
    <row r="137" spans="1:15" ht="15.75" thickBot="1" x14ac:dyDescent="0.3">
      <c r="A137" s="4"/>
      <c r="B137" s="70"/>
      <c r="C137" s="29"/>
      <c r="D137" s="24"/>
      <c r="E137" s="25"/>
      <c r="F137" s="25"/>
      <c r="G137" s="24"/>
      <c r="H137" s="25"/>
      <c r="I137" s="26"/>
      <c r="J137" s="46"/>
      <c r="K137" s="74"/>
      <c r="L137" s="51"/>
      <c r="M137" s="51"/>
      <c r="N137" s="50"/>
      <c r="O137" s="28"/>
    </row>
    <row r="138" spans="1:15" ht="16.5" thickBot="1" x14ac:dyDescent="0.3">
      <c r="A138" s="39"/>
      <c r="B138" s="171" t="s">
        <v>19</v>
      </c>
      <c r="C138" s="172"/>
      <c r="D138" s="172"/>
      <c r="E138" s="172"/>
      <c r="F138" s="172"/>
      <c r="G138" s="172"/>
      <c r="H138" s="172"/>
      <c r="I138" s="172"/>
      <c r="J138" s="172"/>
      <c r="K138" s="173"/>
      <c r="L138" s="40">
        <f>SUM(L119:L137)</f>
        <v>0</v>
      </c>
      <c r="M138" s="40">
        <f>SUM(M119:M134)</f>
        <v>0</v>
      </c>
      <c r="N138" s="40">
        <f>SUM(N119:N134)</f>
        <v>0</v>
      </c>
      <c r="O138" s="41"/>
    </row>
    <row r="139" spans="1:15" s="1" customFormat="1" ht="15.75" customHeight="1" thickBot="1" x14ac:dyDescent="0.25">
      <c r="A139" s="165" t="s">
        <v>18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21"/>
      <c r="L139" s="12" t="e">
        <f>L29+#REF!+#REF!+#REF!+L39+L55+L57+L61+L74+L93+L104+L118</f>
        <v>#REF!</v>
      </c>
      <c r="M139" s="12" t="e">
        <f>M29+#REF!+#REF!+#REF!+M39+M55+M57+M61+M74+M93+M104+M118</f>
        <v>#REF!</v>
      </c>
      <c r="N139" s="12" t="e">
        <f>N29+#REF!+#REF!+#REF!+N39+N55+N57+N61+N74+N93+N104+N118</f>
        <v>#REF!</v>
      </c>
      <c r="O139" s="22"/>
    </row>
    <row r="140" spans="1:15" s="1" customFormat="1" ht="15.75" customHeight="1" x14ac:dyDescent="0.2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8"/>
      <c r="L140" s="79"/>
      <c r="M140" s="79"/>
      <c r="N140" s="79"/>
      <c r="O140" s="80"/>
    </row>
  </sheetData>
  <autoFilter ref="A2:O139"/>
  <mergeCells count="36">
    <mergeCell ref="N43:N44"/>
    <mergeCell ref="H43:H44"/>
    <mergeCell ref="I43:I44"/>
    <mergeCell ref="J43:J44"/>
    <mergeCell ref="K43:K44"/>
    <mergeCell ref="M43:M44"/>
    <mergeCell ref="O1:O2"/>
    <mergeCell ref="L1:L2"/>
    <mergeCell ref="N1:N2"/>
    <mergeCell ref="M1:M2"/>
    <mergeCell ref="D1:D2"/>
    <mergeCell ref="K1:K2"/>
    <mergeCell ref="A139:J139"/>
    <mergeCell ref="B39:K39"/>
    <mergeCell ref="B55:K55"/>
    <mergeCell ref="B57:K57"/>
    <mergeCell ref="B74:K74"/>
    <mergeCell ref="B93:K93"/>
    <mergeCell ref="B61:K61"/>
    <mergeCell ref="B118:K118"/>
    <mergeCell ref="B104:K104"/>
    <mergeCell ref="B138:K138"/>
    <mergeCell ref="A43:A44"/>
    <mergeCell ref="B43:B44"/>
    <mergeCell ref="C43:C44"/>
    <mergeCell ref="F43:F44"/>
    <mergeCell ref="G43:G44"/>
    <mergeCell ref="B29:K29"/>
    <mergeCell ref="A1:A2"/>
    <mergeCell ref="G1:G2"/>
    <mergeCell ref="H1:H2"/>
    <mergeCell ref="I1:J1"/>
    <mergeCell ref="B1:B2"/>
    <mergeCell ref="E1:E2"/>
    <mergeCell ref="F1:F2"/>
    <mergeCell ref="C1:C2"/>
  </mergeCells>
  <conditionalFormatting sqref="I116:J117 I75:J77 I65:J65 I86:J86 I99:J99 I68:J70 I101:J102 I58:J59 J30:J38 J40:J41">
    <cfRule type="timePeriod" dxfId="217" priority="802" timePeriod="nextWeek">
      <formula>AND(ROUNDDOWN(I30,0)-TODAY()&gt;(7-WEEKDAY(TODAY())),ROUNDDOWN(I30,0)-TODAY()&lt;(15-WEEKDAY(TODAY())))</formula>
    </cfRule>
    <cfRule type="timePeriod" dxfId="216" priority="803" timePeriod="nextWeek">
      <formula>AND(ROUNDDOWN(I30,0)-TODAY()&gt;(7-WEEKDAY(TODAY())),ROUNDDOWN(I30,0)-TODAY()&lt;(15-WEEKDAY(TODAY())))</formula>
    </cfRule>
  </conditionalFormatting>
  <conditionalFormatting sqref="J141:J1048576 I116:J117 I75:J77 I65:J65 I86:J86 I99:J99 I68:J70 I101:J102 I58:J59 J1:J28 J30:J38 J40:J41">
    <cfRule type="timePeriod" dxfId="215" priority="798" timePeriod="nextWeek">
      <formula>AND(ROUNDDOWN(I1,0)-TODAY()&gt;(7-WEEKDAY(TODAY())),ROUNDDOWN(I1,0)-TODAY()&lt;(15-WEEKDAY(TODAY())))</formula>
    </cfRule>
    <cfRule type="timePeriod" dxfId="214" priority="799" timePeriod="nextWeek">
      <formula>AND(ROUNDDOWN(I1,0)-TODAY()&gt;(7-WEEKDAY(TODAY())),ROUNDDOWN(I1,0)-TODAY()&lt;(15-WEEKDAY(TODAY())))</formula>
    </cfRule>
  </conditionalFormatting>
  <conditionalFormatting sqref="I62:J62">
    <cfRule type="timePeriod" dxfId="213" priority="601" timePeriod="nextWeek">
      <formula>AND(ROUNDDOWN(I62,0)-TODAY()&gt;(7-WEEKDAY(TODAY())),ROUNDDOWN(I62,0)-TODAY()&lt;(15-WEEKDAY(TODAY())))</formula>
    </cfRule>
    <cfRule type="timePeriod" dxfId="212" priority="602" timePeriod="nextWeek">
      <formula>AND(ROUNDDOWN(I62,0)-TODAY()&gt;(7-WEEKDAY(TODAY())),ROUNDDOWN(I62,0)-TODAY()&lt;(15-WEEKDAY(TODAY())))</formula>
    </cfRule>
  </conditionalFormatting>
  <conditionalFormatting sqref="I62:J62">
    <cfRule type="timePeriod" dxfId="211" priority="599" timePeriod="nextWeek">
      <formula>AND(ROUNDDOWN(I62,0)-TODAY()&gt;(7-WEEKDAY(TODAY())),ROUNDDOWN(I62,0)-TODAY()&lt;(15-WEEKDAY(TODAY())))</formula>
    </cfRule>
    <cfRule type="timePeriod" dxfId="210" priority="600" timePeriod="nextWeek">
      <formula>AND(ROUNDDOWN(I62,0)-TODAY()&gt;(7-WEEKDAY(TODAY())),ROUNDDOWN(I62,0)-TODAY()&lt;(15-WEEKDAY(TODAY())))</formula>
    </cfRule>
  </conditionalFormatting>
  <conditionalFormatting sqref="I94:J94">
    <cfRule type="timePeriod" dxfId="209" priority="557" timePeriod="nextWeek">
      <formula>AND(ROUNDDOWN(I94,0)-TODAY()&gt;(7-WEEKDAY(TODAY())),ROUNDDOWN(I94,0)-TODAY()&lt;(15-WEEKDAY(TODAY())))</formula>
    </cfRule>
    <cfRule type="timePeriod" dxfId="208" priority="558" timePeriod="nextWeek">
      <formula>AND(ROUNDDOWN(I94,0)-TODAY()&gt;(7-WEEKDAY(TODAY())),ROUNDDOWN(I94,0)-TODAY()&lt;(15-WEEKDAY(TODAY())))</formula>
    </cfRule>
  </conditionalFormatting>
  <conditionalFormatting sqref="I94:J94">
    <cfRule type="timePeriod" dxfId="207" priority="555" timePeriod="nextWeek">
      <formula>AND(ROUNDDOWN(I94,0)-TODAY()&gt;(7-WEEKDAY(TODAY())),ROUNDDOWN(I94,0)-TODAY()&lt;(15-WEEKDAY(TODAY())))</formula>
    </cfRule>
    <cfRule type="timePeriod" dxfId="206" priority="556" timePeriod="nextWeek">
      <formula>AND(ROUNDDOWN(I94,0)-TODAY()&gt;(7-WEEKDAY(TODAY())),ROUNDDOWN(I94,0)-TODAY()&lt;(15-WEEKDAY(TODAY())))</formula>
    </cfRule>
  </conditionalFormatting>
  <conditionalFormatting sqref="J105">
    <cfRule type="timePeriod" dxfId="205" priority="541" timePeriod="nextWeek">
      <formula>AND(ROUNDDOWN(J105,0)-TODAY()&gt;(7-WEEKDAY(TODAY())),ROUNDDOWN(J105,0)-TODAY()&lt;(15-WEEKDAY(TODAY())))</formula>
    </cfRule>
    <cfRule type="timePeriod" dxfId="204" priority="542" timePeriod="nextWeek">
      <formula>AND(ROUNDDOWN(J105,0)-TODAY()&gt;(7-WEEKDAY(TODAY())),ROUNDDOWN(J105,0)-TODAY()&lt;(15-WEEKDAY(TODAY())))</formula>
    </cfRule>
  </conditionalFormatting>
  <conditionalFormatting sqref="J105">
    <cfRule type="timePeriod" dxfId="203" priority="539" timePeriod="nextWeek">
      <formula>AND(ROUNDDOWN(J105,0)-TODAY()&gt;(7-WEEKDAY(TODAY())),ROUNDDOWN(J105,0)-TODAY()&lt;(15-WEEKDAY(TODAY())))</formula>
    </cfRule>
    <cfRule type="timePeriod" dxfId="202" priority="540" timePeriod="nextWeek">
      <formula>AND(ROUNDDOWN(J105,0)-TODAY()&gt;(7-WEEKDAY(TODAY())),ROUNDDOWN(J105,0)-TODAY()&lt;(15-WEEKDAY(TODAY())))</formula>
    </cfRule>
  </conditionalFormatting>
  <conditionalFormatting sqref="I106:J106">
    <cfRule type="timePeriod" dxfId="201" priority="537" timePeriod="nextWeek">
      <formula>AND(ROUNDDOWN(I106,0)-TODAY()&gt;(7-WEEKDAY(TODAY())),ROUNDDOWN(I106,0)-TODAY()&lt;(15-WEEKDAY(TODAY())))</formula>
    </cfRule>
    <cfRule type="timePeriod" dxfId="200" priority="538" timePeriod="nextWeek">
      <formula>AND(ROUNDDOWN(I106,0)-TODAY()&gt;(7-WEEKDAY(TODAY())),ROUNDDOWN(I106,0)-TODAY()&lt;(15-WEEKDAY(TODAY())))</formula>
    </cfRule>
  </conditionalFormatting>
  <conditionalFormatting sqref="I106:J106">
    <cfRule type="timePeriod" dxfId="199" priority="535" timePeriod="nextWeek">
      <formula>AND(ROUNDDOWN(I106,0)-TODAY()&gt;(7-WEEKDAY(TODAY())),ROUNDDOWN(I106,0)-TODAY()&lt;(15-WEEKDAY(TODAY())))</formula>
    </cfRule>
    <cfRule type="timePeriod" dxfId="198" priority="536" timePeriod="nextWeek">
      <formula>AND(ROUNDDOWN(I106,0)-TODAY()&gt;(7-WEEKDAY(TODAY())),ROUNDDOWN(I106,0)-TODAY()&lt;(15-WEEKDAY(TODAY())))</formula>
    </cfRule>
  </conditionalFormatting>
  <conditionalFormatting sqref="J107:J113">
    <cfRule type="timePeriod" dxfId="197" priority="533" timePeriod="nextWeek">
      <formula>AND(ROUNDDOWN(J107,0)-TODAY()&gt;(7-WEEKDAY(TODAY())),ROUNDDOWN(J107,0)-TODAY()&lt;(15-WEEKDAY(TODAY())))</formula>
    </cfRule>
    <cfRule type="timePeriod" dxfId="196" priority="534" timePeriod="nextWeek">
      <formula>AND(ROUNDDOWN(J107,0)-TODAY()&gt;(7-WEEKDAY(TODAY())),ROUNDDOWN(J107,0)-TODAY()&lt;(15-WEEKDAY(TODAY())))</formula>
    </cfRule>
  </conditionalFormatting>
  <conditionalFormatting sqref="J107:J113">
    <cfRule type="timePeriod" dxfId="195" priority="531" timePeriod="nextWeek">
      <formula>AND(ROUNDDOWN(J107,0)-TODAY()&gt;(7-WEEKDAY(TODAY())),ROUNDDOWN(J107,0)-TODAY()&lt;(15-WEEKDAY(TODAY())))</formula>
    </cfRule>
    <cfRule type="timePeriod" dxfId="194" priority="532" timePeriod="nextWeek">
      <formula>AND(ROUNDDOWN(J107,0)-TODAY()&gt;(7-WEEKDAY(TODAY())),ROUNDDOWN(J107,0)-TODAY()&lt;(15-WEEKDAY(TODAY())))</formula>
    </cfRule>
  </conditionalFormatting>
  <conditionalFormatting sqref="I114:J115">
    <cfRule type="timePeriod" dxfId="193" priority="529" timePeriod="nextWeek">
      <formula>AND(ROUNDDOWN(I114,0)-TODAY()&gt;(7-WEEKDAY(TODAY())),ROUNDDOWN(I114,0)-TODAY()&lt;(15-WEEKDAY(TODAY())))</formula>
    </cfRule>
    <cfRule type="timePeriod" dxfId="192" priority="530" timePeriod="nextWeek">
      <formula>AND(ROUNDDOWN(I114,0)-TODAY()&gt;(7-WEEKDAY(TODAY())),ROUNDDOWN(I114,0)-TODAY()&lt;(15-WEEKDAY(TODAY())))</formula>
    </cfRule>
  </conditionalFormatting>
  <conditionalFormatting sqref="I114:J115">
    <cfRule type="timePeriod" dxfId="191" priority="527" timePeriod="nextWeek">
      <formula>AND(ROUNDDOWN(I114,0)-TODAY()&gt;(7-WEEKDAY(TODAY())),ROUNDDOWN(I114,0)-TODAY()&lt;(15-WEEKDAY(TODAY())))</formula>
    </cfRule>
    <cfRule type="timePeriod" dxfId="190" priority="528" timePeriod="nextWeek">
      <formula>AND(ROUNDDOWN(I114,0)-TODAY()&gt;(7-WEEKDAY(TODAY())),ROUNDDOWN(I114,0)-TODAY()&lt;(15-WEEKDAY(TODAY())))</formula>
    </cfRule>
  </conditionalFormatting>
  <conditionalFormatting sqref="J90:J91">
    <cfRule type="timePeriod" dxfId="189" priority="419" timePeriod="nextWeek">
      <formula>AND(ROUNDDOWN(J90,0)-TODAY()&gt;(7-WEEKDAY(TODAY())),ROUNDDOWN(J90,0)-TODAY()&lt;(15-WEEKDAY(TODAY())))</formula>
    </cfRule>
    <cfRule type="timePeriod" dxfId="188" priority="420" timePeriod="nextWeek">
      <formula>AND(ROUNDDOWN(J90,0)-TODAY()&gt;(7-WEEKDAY(TODAY())),ROUNDDOWN(J90,0)-TODAY()&lt;(15-WEEKDAY(TODAY())))</formula>
    </cfRule>
  </conditionalFormatting>
  <conditionalFormatting sqref="J90:J91">
    <cfRule type="timePeriod" dxfId="187" priority="417" timePeriod="nextWeek">
      <formula>AND(ROUNDDOWN(J90,0)-TODAY()&gt;(7-WEEKDAY(TODAY())),ROUNDDOWN(J90,0)-TODAY()&lt;(15-WEEKDAY(TODAY())))</formula>
    </cfRule>
    <cfRule type="timePeriod" dxfId="186" priority="418" timePeriod="nextWeek">
      <formula>AND(ROUNDDOWN(J90,0)-TODAY()&gt;(7-WEEKDAY(TODAY())),ROUNDDOWN(J90,0)-TODAY()&lt;(15-WEEKDAY(TODAY())))</formula>
    </cfRule>
  </conditionalFormatting>
  <conditionalFormatting sqref="I60:J60">
    <cfRule type="timePeriod" dxfId="185" priority="311" timePeriod="nextWeek">
      <formula>AND(ROUNDDOWN(I60,0)-TODAY()&gt;(7-WEEKDAY(TODAY())),ROUNDDOWN(I60,0)-TODAY()&lt;(15-WEEKDAY(TODAY())))</formula>
    </cfRule>
    <cfRule type="timePeriod" dxfId="184" priority="312" timePeriod="nextWeek">
      <formula>AND(ROUNDDOWN(I60,0)-TODAY()&gt;(7-WEEKDAY(TODAY())),ROUNDDOWN(I60,0)-TODAY()&lt;(15-WEEKDAY(TODAY())))</formula>
    </cfRule>
  </conditionalFormatting>
  <conditionalFormatting sqref="I60:J60">
    <cfRule type="timePeriod" dxfId="183" priority="309" timePeriod="nextWeek">
      <formula>AND(ROUNDDOWN(I60,0)-TODAY()&gt;(7-WEEKDAY(TODAY())),ROUNDDOWN(I60,0)-TODAY()&lt;(15-WEEKDAY(TODAY())))</formula>
    </cfRule>
    <cfRule type="timePeriod" dxfId="182" priority="310" timePeriod="nextWeek">
      <formula>AND(ROUNDDOWN(I60,0)-TODAY()&gt;(7-WEEKDAY(TODAY())),ROUNDDOWN(I60,0)-TODAY()&lt;(15-WEEKDAY(TODAY())))</formula>
    </cfRule>
  </conditionalFormatting>
  <conditionalFormatting sqref="J66">
    <cfRule type="timePeriod" dxfId="181" priority="307" timePeriod="nextWeek">
      <formula>AND(ROUNDDOWN(J66,0)-TODAY()&gt;(7-WEEKDAY(TODAY())),ROUNDDOWN(J66,0)-TODAY()&lt;(15-WEEKDAY(TODAY())))</formula>
    </cfRule>
    <cfRule type="timePeriod" dxfId="180" priority="308" timePeriod="nextWeek">
      <formula>AND(ROUNDDOWN(J66,0)-TODAY()&gt;(7-WEEKDAY(TODAY())),ROUNDDOWN(J66,0)-TODAY()&lt;(15-WEEKDAY(TODAY())))</formula>
    </cfRule>
  </conditionalFormatting>
  <conditionalFormatting sqref="J66">
    <cfRule type="timePeriod" dxfId="179" priority="305" timePeriod="nextWeek">
      <formula>AND(ROUNDDOWN(J66,0)-TODAY()&gt;(7-WEEKDAY(TODAY())),ROUNDDOWN(J66,0)-TODAY()&lt;(15-WEEKDAY(TODAY())))</formula>
    </cfRule>
    <cfRule type="timePeriod" dxfId="178" priority="306" timePeriod="nextWeek">
      <formula>AND(ROUNDDOWN(J66,0)-TODAY()&gt;(7-WEEKDAY(TODAY())),ROUNDDOWN(J66,0)-TODAY()&lt;(15-WEEKDAY(TODAY())))</formula>
    </cfRule>
  </conditionalFormatting>
  <conditionalFormatting sqref="I66">
    <cfRule type="timePeriod" dxfId="177" priority="303" timePeriod="nextWeek">
      <formula>AND(ROUNDDOWN(I66,0)-TODAY()&gt;(7-WEEKDAY(TODAY())),ROUNDDOWN(I66,0)-TODAY()&lt;(15-WEEKDAY(TODAY())))</formula>
    </cfRule>
    <cfRule type="timePeriod" dxfId="176" priority="304" timePeriod="nextWeek">
      <formula>AND(ROUNDDOWN(I66,0)-TODAY()&gt;(7-WEEKDAY(TODAY())),ROUNDDOWN(I66,0)-TODAY()&lt;(15-WEEKDAY(TODAY())))</formula>
    </cfRule>
  </conditionalFormatting>
  <conditionalFormatting sqref="I66">
    <cfRule type="timePeriod" dxfId="175" priority="301" timePeriod="nextWeek">
      <formula>AND(ROUNDDOWN(I66,0)-TODAY()&gt;(7-WEEKDAY(TODAY())),ROUNDDOWN(I66,0)-TODAY()&lt;(15-WEEKDAY(TODAY())))</formula>
    </cfRule>
    <cfRule type="timePeriod" dxfId="174" priority="302" timePeriod="nextWeek">
      <formula>AND(ROUNDDOWN(I66,0)-TODAY()&gt;(7-WEEKDAY(TODAY())),ROUNDDOWN(I66,0)-TODAY()&lt;(15-WEEKDAY(TODAY())))</formula>
    </cfRule>
  </conditionalFormatting>
  <conditionalFormatting sqref="J63">
    <cfRule type="timePeriod" dxfId="173" priority="299" timePeriod="nextWeek">
      <formula>AND(ROUNDDOWN(J63,0)-TODAY()&gt;(7-WEEKDAY(TODAY())),ROUNDDOWN(J63,0)-TODAY()&lt;(15-WEEKDAY(TODAY())))</formula>
    </cfRule>
    <cfRule type="timePeriod" dxfId="172" priority="300" timePeriod="nextWeek">
      <formula>AND(ROUNDDOWN(J63,0)-TODAY()&gt;(7-WEEKDAY(TODAY())),ROUNDDOWN(J63,0)-TODAY()&lt;(15-WEEKDAY(TODAY())))</formula>
    </cfRule>
  </conditionalFormatting>
  <conditionalFormatting sqref="J63">
    <cfRule type="timePeriod" dxfId="171" priority="297" timePeriod="nextWeek">
      <formula>AND(ROUNDDOWN(J63,0)-TODAY()&gt;(7-WEEKDAY(TODAY())),ROUNDDOWN(J63,0)-TODAY()&lt;(15-WEEKDAY(TODAY())))</formula>
    </cfRule>
    <cfRule type="timePeriod" dxfId="170" priority="298" timePeriod="nextWeek">
      <formula>AND(ROUNDDOWN(J63,0)-TODAY()&gt;(7-WEEKDAY(TODAY())),ROUNDDOWN(J63,0)-TODAY()&lt;(15-WEEKDAY(TODAY())))</formula>
    </cfRule>
  </conditionalFormatting>
  <conditionalFormatting sqref="J64">
    <cfRule type="timePeriod" dxfId="169" priority="295" timePeriod="nextWeek">
      <formula>AND(ROUNDDOWN(J64,0)-TODAY()&gt;(7-WEEKDAY(TODAY())),ROUNDDOWN(J64,0)-TODAY()&lt;(15-WEEKDAY(TODAY())))</formula>
    </cfRule>
    <cfRule type="timePeriod" dxfId="168" priority="296" timePeriod="nextWeek">
      <formula>AND(ROUNDDOWN(J64,0)-TODAY()&gt;(7-WEEKDAY(TODAY())),ROUNDDOWN(J64,0)-TODAY()&lt;(15-WEEKDAY(TODAY())))</formula>
    </cfRule>
  </conditionalFormatting>
  <conditionalFormatting sqref="J64">
    <cfRule type="timePeriod" dxfId="167" priority="293" timePeriod="nextWeek">
      <formula>AND(ROUNDDOWN(J64,0)-TODAY()&gt;(7-WEEKDAY(TODAY())),ROUNDDOWN(J64,0)-TODAY()&lt;(15-WEEKDAY(TODAY())))</formula>
    </cfRule>
    <cfRule type="timePeriod" dxfId="166" priority="294" timePeriod="nextWeek">
      <formula>AND(ROUNDDOWN(J64,0)-TODAY()&gt;(7-WEEKDAY(TODAY())),ROUNDDOWN(J64,0)-TODAY()&lt;(15-WEEKDAY(TODAY())))</formula>
    </cfRule>
  </conditionalFormatting>
  <conditionalFormatting sqref="J67">
    <cfRule type="timePeriod" dxfId="165" priority="291" timePeriod="nextWeek">
      <formula>AND(ROUNDDOWN(J67,0)-TODAY()&gt;(7-WEEKDAY(TODAY())),ROUNDDOWN(J67,0)-TODAY()&lt;(15-WEEKDAY(TODAY())))</formula>
    </cfRule>
    <cfRule type="timePeriod" dxfId="164" priority="292" timePeriod="nextWeek">
      <formula>AND(ROUNDDOWN(J67,0)-TODAY()&gt;(7-WEEKDAY(TODAY())),ROUNDDOWN(J67,0)-TODAY()&lt;(15-WEEKDAY(TODAY())))</formula>
    </cfRule>
  </conditionalFormatting>
  <conditionalFormatting sqref="J67">
    <cfRule type="timePeriod" dxfId="163" priority="289" timePeriod="nextWeek">
      <formula>AND(ROUNDDOWN(J67,0)-TODAY()&gt;(7-WEEKDAY(TODAY())),ROUNDDOWN(J67,0)-TODAY()&lt;(15-WEEKDAY(TODAY())))</formula>
    </cfRule>
    <cfRule type="timePeriod" dxfId="162" priority="290" timePeriod="nextWeek">
      <formula>AND(ROUNDDOWN(J67,0)-TODAY()&gt;(7-WEEKDAY(TODAY())),ROUNDDOWN(J67,0)-TODAY()&lt;(15-WEEKDAY(TODAY())))</formula>
    </cfRule>
  </conditionalFormatting>
  <conditionalFormatting sqref="I67">
    <cfRule type="timePeriod" dxfId="161" priority="287" timePeriod="nextWeek">
      <formula>AND(ROUNDDOWN(I67,0)-TODAY()&gt;(7-WEEKDAY(TODAY())),ROUNDDOWN(I67,0)-TODAY()&lt;(15-WEEKDAY(TODAY())))</formula>
    </cfRule>
    <cfRule type="timePeriod" dxfId="160" priority="288" timePeriod="nextWeek">
      <formula>AND(ROUNDDOWN(I67,0)-TODAY()&gt;(7-WEEKDAY(TODAY())),ROUNDDOWN(I67,0)-TODAY()&lt;(15-WEEKDAY(TODAY())))</formula>
    </cfRule>
  </conditionalFormatting>
  <conditionalFormatting sqref="I67">
    <cfRule type="timePeriod" dxfId="159" priority="285" timePeriod="nextWeek">
      <formula>AND(ROUNDDOWN(I67,0)-TODAY()&gt;(7-WEEKDAY(TODAY())),ROUNDDOWN(I67,0)-TODAY()&lt;(15-WEEKDAY(TODAY())))</formula>
    </cfRule>
    <cfRule type="timePeriod" dxfId="158" priority="286" timePeriod="nextWeek">
      <formula>AND(ROUNDDOWN(I67,0)-TODAY()&gt;(7-WEEKDAY(TODAY())),ROUNDDOWN(I67,0)-TODAY()&lt;(15-WEEKDAY(TODAY())))</formula>
    </cfRule>
  </conditionalFormatting>
  <conditionalFormatting sqref="J71">
    <cfRule type="timePeriod" dxfId="157" priority="283" timePeriod="nextWeek">
      <formula>AND(ROUNDDOWN(J71,0)-TODAY()&gt;(7-WEEKDAY(TODAY())),ROUNDDOWN(J71,0)-TODAY()&lt;(15-WEEKDAY(TODAY())))</formula>
    </cfRule>
    <cfRule type="timePeriod" dxfId="156" priority="284" timePeriod="nextWeek">
      <formula>AND(ROUNDDOWN(J71,0)-TODAY()&gt;(7-WEEKDAY(TODAY())),ROUNDDOWN(J71,0)-TODAY()&lt;(15-WEEKDAY(TODAY())))</formula>
    </cfRule>
  </conditionalFormatting>
  <conditionalFormatting sqref="J71">
    <cfRule type="timePeriod" dxfId="155" priority="281" timePeriod="nextWeek">
      <formula>AND(ROUNDDOWN(J71,0)-TODAY()&gt;(7-WEEKDAY(TODAY())),ROUNDDOWN(J71,0)-TODAY()&lt;(15-WEEKDAY(TODAY())))</formula>
    </cfRule>
    <cfRule type="timePeriod" dxfId="154" priority="282" timePeriod="nextWeek">
      <formula>AND(ROUNDDOWN(J71,0)-TODAY()&gt;(7-WEEKDAY(TODAY())),ROUNDDOWN(J71,0)-TODAY()&lt;(15-WEEKDAY(TODAY())))</formula>
    </cfRule>
  </conditionalFormatting>
  <conditionalFormatting sqref="I71">
    <cfRule type="timePeriod" dxfId="153" priority="279" timePeriod="nextWeek">
      <formula>AND(ROUNDDOWN(I71,0)-TODAY()&gt;(7-WEEKDAY(TODAY())),ROUNDDOWN(I71,0)-TODAY()&lt;(15-WEEKDAY(TODAY())))</formula>
    </cfRule>
    <cfRule type="timePeriod" dxfId="152" priority="280" timePeriod="nextWeek">
      <formula>AND(ROUNDDOWN(I71,0)-TODAY()&gt;(7-WEEKDAY(TODAY())),ROUNDDOWN(I71,0)-TODAY()&lt;(15-WEEKDAY(TODAY())))</formula>
    </cfRule>
  </conditionalFormatting>
  <conditionalFormatting sqref="I71">
    <cfRule type="timePeriod" dxfId="151" priority="277" timePeriod="nextWeek">
      <formula>AND(ROUNDDOWN(I71,0)-TODAY()&gt;(7-WEEKDAY(TODAY())),ROUNDDOWN(I71,0)-TODAY()&lt;(15-WEEKDAY(TODAY())))</formula>
    </cfRule>
    <cfRule type="timePeriod" dxfId="150" priority="278" timePeriod="nextWeek">
      <formula>AND(ROUNDDOWN(I71,0)-TODAY()&gt;(7-WEEKDAY(TODAY())),ROUNDDOWN(I71,0)-TODAY()&lt;(15-WEEKDAY(TODAY())))</formula>
    </cfRule>
  </conditionalFormatting>
  <conditionalFormatting sqref="J72">
    <cfRule type="timePeriod" dxfId="149" priority="275" timePeriod="nextWeek">
      <formula>AND(ROUNDDOWN(J72,0)-TODAY()&gt;(7-WEEKDAY(TODAY())),ROUNDDOWN(J72,0)-TODAY()&lt;(15-WEEKDAY(TODAY())))</formula>
    </cfRule>
    <cfRule type="timePeriod" dxfId="148" priority="276" timePeriod="nextWeek">
      <formula>AND(ROUNDDOWN(J72,0)-TODAY()&gt;(7-WEEKDAY(TODAY())),ROUNDDOWN(J72,0)-TODAY()&lt;(15-WEEKDAY(TODAY())))</formula>
    </cfRule>
  </conditionalFormatting>
  <conditionalFormatting sqref="J72">
    <cfRule type="timePeriod" dxfId="147" priority="273" timePeriod="nextWeek">
      <formula>AND(ROUNDDOWN(J72,0)-TODAY()&gt;(7-WEEKDAY(TODAY())),ROUNDDOWN(J72,0)-TODAY()&lt;(15-WEEKDAY(TODAY())))</formula>
    </cfRule>
    <cfRule type="timePeriod" dxfId="146" priority="274" timePeriod="nextWeek">
      <formula>AND(ROUNDDOWN(J72,0)-TODAY()&gt;(7-WEEKDAY(TODAY())),ROUNDDOWN(J72,0)-TODAY()&lt;(15-WEEKDAY(TODAY())))</formula>
    </cfRule>
  </conditionalFormatting>
  <conditionalFormatting sqref="I73">
    <cfRule type="timePeriod" dxfId="145" priority="271" timePeriod="nextWeek">
      <formula>AND(ROUNDDOWN(I73,0)-TODAY()&gt;(7-WEEKDAY(TODAY())),ROUNDDOWN(I73,0)-TODAY()&lt;(15-WEEKDAY(TODAY())))</formula>
    </cfRule>
    <cfRule type="timePeriod" dxfId="144" priority="272" timePeriod="nextWeek">
      <formula>AND(ROUNDDOWN(I73,0)-TODAY()&gt;(7-WEEKDAY(TODAY())),ROUNDDOWN(I73,0)-TODAY()&lt;(15-WEEKDAY(TODAY())))</formula>
    </cfRule>
  </conditionalFormatting>
  <conditionalFormatting sqref="J73">
    <cfRule type="timePeriod" dxfId="143" priority="269" timePeriod="nextWeek">
      <formula>AND(ROUNDDOWN(J73,0)-TODAY()&gt;(7-WEEKDAY(TODAY())),ROUNDDOWN(J73,0)-TODAY()&lt;(15-WEEKDAY(TODAY())))</formula>
    </cfRule>
    <cfRule type="timePeriod" dxfId="142" priority="270" timePeriod="nextWeek">
      <formula>AND(ROUNDDOWN(J73,0)-TODAY()&gt;(7-WEEKDAY(TODAY())),ROUNDDOWN(J73,0)-TODAY()&lt;(15-WEEKDAY(TODAY())))</formula>
    </cfRule>
  </conditionalFormatting>
  <conditionalFormatting sqref="J73">
    <cfRule type="timePeriod" dxfId="141" priority="267" timePeriod="nextWeek">
      <formula>AND(ROUNDDOWN(J73,0)-TODAY()&gt;(7-WEEKDAY(TODAY())),ROUNDDOWN(J73,0)-TODAY()&lt;(15-WEEKDAY(TODAY())))</formula>
    </cfRule>
    <cfRule type="timePeriod" dxfId="140" priority="268" timePeriod="nextWeek">
      <formula>AND(ROUNDDOWN(J73,0)-TODAY()&gt;(7-WEEKDAY(TODAY())),ROUNDDOWN(J73,0)-TODAY()&lt;(15-WEEKDAY(TODAY())))</formula>
    </cfRule>
  </conditionalFormatting>
  <conditionalFormatting sqref="I78:J78">
    <cfRule type="timePeriod" dxfId="139" priority="265" timePeriod="nextWeek">
      <formula>AND(ROUNDDOWN(I78,0)-TODAY()&gt;(7-WEEKDAY(TODAY())),ROUNDDOWN(I78,0)-TODAY()&lt;(15-WEEKDAY(TODAY())))</formula>
    </cfRule>
    <cfRule type="timePeriod" dxfId="138" priority="266" timePeriod="nextWeek">
      <formula>AND(ROUNDDOWN(I78,0)-TODAY()&gt;(7-WEEKDAY(TODAY())),ROUNDDOWN(I78,0)-TODAY()&lt;(15-WEEKDAY(TODAY())))</formula>
    </cfRule>
  </conditionalFormatting>
  <conditionalFormatting sqref="I78:J78">
    <cfRule type="timePeriod" dxfId="137" priority="263" timePeriod="nextWeek">
      <formula>AND(ROUNDDOWN(I78,0)-TODAY()&gt;(7-WEEKDAY(TODAY())),ROUNDDOWN(I78,0)-TODAY()&lt;(15-WEEKDAY(TODAY())))</formula>
    </cfRule>
    <cfRule type="timePeriod" dxfId="136" priority="264" timePeriod="nextWeek">
      <formula>AND(ROUNDDOWN(I78,0)-TODAY()&gt;(7-WEEKDAY(TODAY())),ROUNDDOWN(I78,0)-TODAY()&lt;(15-WEEKDAY(TODAY())))</formula>
    </cfRule>
  </conditionalFormatting>
  <conditionalFormatting sqref="I79:J79">
    <cfRule type="timePeriod" dxfId="135" priority="261" timePeriod="nextWeek">
      <formula>AND(ROUNDDOWN(I79,0)-TODAY()&gt;(7-WEEKDAY(TODAY())),ROUNDDOWN(I79,0)-TODAY()&lt;(15-WEEKDAY(TODAY())))</formula>
    </cfRule>
    <cfRule type="timePeriod" dxfId="134" priority="262" timePeriod="nextWeek">
      <formula>AND(ROUNDDOWN(I79,0)-TODAY()&gt;(7-WEEKDAY(TODAY())),ROUNDDOWN(I79,0)-TODAY()&lt;(15-WEEKDAY(TODAY())))</formula>
    </cfRule>
  </conditionalFormatting>
  <conditionalFormatting sqref="I79:J79">
    <cfRule type="timePeriod" dxfId="133" priority="259" timePeriod="nextWeek">
      <formula>AND(ROUNDDOWN(I79,0)-TODAY()&gt;(7-WEEKDAY(TODAY())),ROUNDDOWN(I79,0)-TODAY()&lt;(15-WEEKDAY(TODAY())))</formula>
    </cfRule>
    <cfRule type="timePeriod" dxfId="132" priority="260" timePeriod="nextWeek">
      <formula>AND(ROUNDDOWN(I79,0)-TODAY()&gt;(7-WEEKDAY(TODAY())),ROUNDDOWN(I79,0)-TODAY()&lt;(15-WEEKDAY(TODAY())))</formula>
    </cfRule>
  </conditionalFormatting>
  <conditionalFormatting sqref="I80:J80">
    <cfRule type="timePeriod" dxfId="131" priority="257" timePeriod="nextWeek">
      <formula>AND(ROUNDDOWN(I80,0)-TODAY()&gt;(7-WEEKDAY(TODAY())),ROUNDDOWN(I80,0)-TODAY()&lt;(15-WEEKDAY(TODAY())))</formula>
    </cfRule>
    <cfRule type="timePeriod" dxfId="130" priority="258" timePeriod="nextWeek">
      <formula>AND(ROUNDDOWN(I80,0)-TODAY()&gt;(7-WEEKDAY(TODAY())),ROUNDDOWN(I80,0)-TODAY()&lt;(15-WEEKDAY(TODAY())))</formula>
    </cfRule>
  </conditionalFormatting>
  <conditionalFormatting sqref="I80:J80">
    <cfRule type="timePeriod" dxfId="129" priority="255" timePeriod="nextWeek">
      <formula>AND(ROUNDDOWN(I80,0)-TODAY()&gt;(7-WEEKDAY(TODAY())),ROUNDDOWN(I80,0)-TODAY()&lt;(15-WEEKDAY(TODAY())))</formula>
    </cfRule>
    <cfRule type="timePeriod" dxfId="128" priority="256" timePeriod="nextWeek">
      <formula>AND(ROUNDDOWN(I80,0)-TODAY()&gt;(7-WEEKDAY(TODAY())),ROUNDDOWN(I80,0)-TODAY()&lt;(15-WEEKDAY(TODAY())))</formula>
    </cfRule>
  </conditionalFormatting>
  <conditionalFormatting sqref="I81:J81">
    <cfRule type="timePeriod" dxfId="127" priority="253" timePeriod="nextWeek">
      <formula>AND(ROUNDDOWN(I81,0)-TODAY()&gt;(7-WEEKDAY(TODAY())),ROUNDDOWN(I81,0)-TODAY()&lt;(15-WEEKDAY(TODAY())))</formula>
    </cfRule>
    <cfRule type="timePeriod" dxfId="126" priority="254" timePeriod="nextWeek">
      <formula>AND(ROUNDDOWN(I81,0)-TODAY()&gt;(7-WEEKDAY(TODAY())),ROUNDDOWN(I81,0)-TODAY()&lt;(15-WEEKDAY(TODAY())))</formula>
    </cfRule>
  </conditionalFormatting>
  <conditionalFormatting sqref="I81:J81">
    <cfRule type="timePeriod" dxfId="125" priority="251" timePeriod="nextWeek">
      <formula>AND(ROUNDDOWN(I81,0)-TODAY()&gt;(7-WEEKDAY(TODAY())),ROUNDDOWN(I81,0)-TODAY()&lt;(15-WEEKDAY(TODAY())))</formula>
    </cfRule>
    <cfRule type="timePeriod" dxfId="124" priority="252" timePeriod="nextWeek">
      <formula>AND(ROUNDDOWN(I81,0)-TODAY()&gt;(7-WEEKDAY(TODAY())),ROUNDDOWN(I81,0)-TODAY()&lt;(15-WEEKDAY(TODAY())))</formula>
    </cfRule>
  </conditionalFormatting>
  <conditionalFormatting sqref="I82:J82">
    <cfRule type="timePeriod" dxfId="123" priority="249" timePeriod="nextWeek">
      <formula>AND(ROUNDDOWN(I82,0)-TODAY()&gt;(7-WEEKDAY(TODAY())),ROUNDDOWN(I82,0)-TODAY()&lt;(15-WEEKDAY(TODAY())))</formula>
    </cfRule>
    <cfRule type="timePeriod" dxfId="122" priority="250" timePeriod="nextWeek">
      <formula>AND(ROUNDDOWN(I82,0)-TODAY()&gt;(7-WEEKDAY(TODAY())),ROUNDDOWN(I82,0)-TODAY()&lt;(15-WEEKDAY(TODAY())))</formula>
    </cfRule>
  </conditionalFormatting>
  <conditionalFormatting sqref="I82:J82">
    <cfRule type="timePeriod" dxfId="121" priority="247" timePeriod="nextWeek">
      <formula>AND(ROUNDDOWN(I82,0)-TODAY()&gt;(7-WEEKDAY(TODAY())),ROUNDDOWN(I82,0)-TODAY()&lt;(15-WEEKDAY(TODAY())))</formula>
    </cfRule>
    <cfRule type="timePeriod" dxfId="120" priority="248" timePeriod="nextWeek">
      <formula>AND(ROUNDDOWN(I82,0)-TODAY()&gt;(7-WEEKDAY(TODAY())),ROUNDDOWN(I82,0)-TODAY()&lt;(15-WEEKDAY(TODAY())))</formula>
    </cfRule>
  </conditionalFormatting>
  <conditionalFormatting sqref="I83:J83">
    <cfRule type="timePeriod" dxfId="119" priority="245" timePeriod="nextWeek">
      <formula>AND(ROUNDDOWN(I83,0)-TODAY()&gt;(7-WEEKDAY(TODAY())),ROUNDDOWN(I83,0)-TODAY()&lt;(15-WEEKDAY(TODAY())))</formula>
    </cfRule>
    <cfRule type="timePeriod" dxfId="118" priority="246" timePeriod="nextWeek">
      <formula>AND(ROUNDDOWN(I83,0)-TODAY()&gt;(7-WEEKDAY(TODAY())),ROUNDDOWN(I83,0)-TODAY()&lt;(15-WEEKDAY(TODAY())))</formula>
    </cfRule>
  </conditionalFormatting>
  <conditionalFormatting sqref="I83:J83">
    <cfRule type="timePeriod" dxfId="117" priority="243" timePeriod="nextWeek">
      <formula>AND(ROUNDDOWN(I83,0)-TODAY()&gt;(7-WEEKDAY(TODAY())),ROUNDDOWN(I83,0)-TODAY()&lt;(15-WEEKDAY(TODAY())))</formula>
    </cfRule>
    <cfRule type="timePeriod" dxfId="116" priority="244" timePeriod="nextWeek">
      <formula>AND(ROUNDDOWN(I83,0)-TODAY()&gt;(7-WEEKDAY(TODAY())),ROUNDDOWN(I83,0)-TODAY()&lt;(15-WEEKDAY(TODAY())))</formula>
    </cfRule>
  </conditionalFormatting>
  <conditionalFormatting sqref="I84:J84">
    <cfRule type="timePeriod" dxfId="115" priority="241" timePeriod="nextWeek">
      <formula>AND(ROUNDDOWN(I84,0)-TODAY()&gt;(7-WEEKDAY(TODAY())),ROUNDDOWN(I84,0)-TODAY()&lt;(15-WEEKDAY(TODAY())))</formula>
    </cfRule>
    <cfRule type="timePeriod" dxfId="114" priority="242" timePeriod="nextWeek">
      <formula>AND(ROUNDDOWN(I84,0)-TODAY()&gt;(7-WEEKDAY(TODAY())),ROUNDDOWN(I84,0)-TODAY()&lt;(15-WEEKDAY(TODAY())))</formula>
    </cfRule>
  </conditionalFormatting>
  <conditionalFormatting sqref="I84:J84">
    <cfRule type="timePeriod" dxfId="113" priority="239" timePeriod="nextWeek">
      <formula>AND(ROUNDDOWN(I84,0)-TODAY()&gt;(7-WEEKDAY(TODAY())),ROUNDDOWN(I84,0)-TODAY()&lt;(15-WEEKDAY(TODAY())))</formula>
    </cfRule>
    <cfRule type="timePeriod" dxfId="112" priority="240" timePeriod="nextWeek">
      <formula>AND(ROUNDDOWN(I84,0)-TODAY()&gt;(7-WEEKDAY(TODAY())),ROUNDDOWN(I84,0)-TODAY()&lt;(15-WEEKDAY(TODAY())))</formula>
    </cfRule>
  </conditionalFormatting>
  <conditionalFormatting sqref="I85:J85">
    <cfRule type="timePeriod" dxfId="111" priority="237" timePeriod="nextWeek">
      <formula>AND(ROUNDDOWN(I85,0)-TODAY()&gt;(7-WEEKDAY(TODAY())),ROUNDDOWN(I85,0)-TODAY()&lt;(15-WEEKDAY(TODAY())))</formula>
    </cfRule>
    <cfRule type="timePeriod" dxfId="110" priority="238" timePeriod="nextWeek">
      <formula>AND(ROUNDDOWN(I85,0)-TODAY()&gt;(7-WEEKDAY(TODAY())),ROUNDDOWN(I85,0)-TODAY()&lt;(15-WEEKDAY(TODAY())))</formula>
    </cfRule>
  </conditionalFormatting>
  <conditionalFormatting sqref="I85:J85">
    <cfRule type="timePeriod" dxfId="109" priority="235" timePeriod="nextWeek">
      <formula>AND(ROUNDDOWN(I85,0)-TODAY()&gt;(7-WEEKDAY(TODAY())),ROUNDDOWN(I85,0)-TODAY()&lt;(15-WEEKDAY(TODAY())))</formula>
    </cfRule>
    <cfRule type="timePeriod" dxfId="108" priority="236" timePeriod="nextWeek">
      <formula>AND(ROUNDDOWN(I85,0)-TODAY()&gt;(7-WEEKDAY(TODAY())),ROUNDDOWN(I85,0)-TODAY()&lt;(15-WEEKDAY(TODAY())))</formula>
    </cfRule>
  </conditionalFormatting>
  <conditionalFormatting sqref="I87">
    <cfRule type="timePeriod" dxfId="107" priority="233" timePeriod="nextWeek">
      <formula>AND(ROUNDDOWN(I87,0)-TODAY()&gt;(7-WEEKDAY(TODAY())),ROUNDDOWN(I87,0)-TODAY()&lt;(15-WEEKDAY(TODAY())))</formula>
    </cfRule>
    <cfRule type="timePeriod" dxfId="106" priority="234" timePeriod="nextWeek">
      <formula>AND(ROUNDDOWN(I87,0)-TODAY()&gt;(7-WEEKDAY(TODAY())),ROUNDDOWN(I87,0)-TODAY()&lt;(15-WEEKDAY(TODAY())))</formula>
    </cfRule>
  </conditionalFormatting>
  <conditionalFormatting sqref="J87">
    <cfRule type="timePeriod" dxfId="105" priority="231" timePeriod="nextWeek">
      <formula>AND(ROUNDDOWN(J87,0)-TODAY()&gt;(7-WEEKDAY(TODAY())),ROUNDDOWN(J87,0)-TODAY()&lt;(15-WEEKDAY(TODAY())))</formula>
    </cfRule>
    <cfRule type="timePeriod" dxfId="104" priority="232" timePeriod="nextWeek">
      <formula>AND(ROUNDDOWN(J87,0)-TODAY()&gt;(7-WEEKDAY(TODAY())),ROUNDDOWN(J87,0)-TODAY()&lt;(15-WEEKDAY(TODAY())))</formula>
    </cfRule>
  </conditionalFormatting>
  <conditionalFormatting sqref="J87">
    <cfRule type="timePeriod" dxfId="103" priority="229" timePeriod="nextWeek">
      <formula>AND(ROUNDDOWN(J87,0)-TODAY()&gt;(7-WEEKDAY(TODAY())),ROUNDDOWN(J87,0)-TODAY()&lt;(15-WEEKDAY(TODAY())))</formula>
    </cfRule>
    <cfRule type="timePeriod" dxfId="102" priority="230" timePeriod="nextWeek">
      <formula>AND(ROUNDDOWN(J87,0)-TODAY()&gt;(7-WEEKDAY(TODAY())),ROUNDDOWN(J87,0)-TODAY()&lt;(15-WEEKDAY(TODAY())))</formula>
    </cfRule>
  </conditionalFormatting>
  <conditionalFormatting sqref="I88">
    <cfRule type="timePeriod" dxfId="101" priority="227" timePeriod="nextWeek">
      <formula>AND(ROUNDDOWN(I88,0)-TODAY()&gt;(7-WEEKDAY(TODAY())),ROUNDDOWN(I88,0)-TODAY()&lt;(15-WEEKDAY(TODAY())))</formula>
    </cfRule>
    <cfRule type="timePeriod" dxfId="100" priority="228" timePeriod="nextWeek">
      <formula>AND(ROUNDDOWN(I88,0)-TODAY()&gt;(7-WEEKDAY(TODAY())),ROUNDDOWN(I88,0)-TODAY()&lt;(15-WEEKDAY(TODAY())))</formula>
    </cfRule>
  </conditionalFormatting>
  <conditionalFormatting sqref="J88">
    <cfRule type="timePeriod" dxfId="99" priority="225" timePeriod="nextWeek">
      <formula>AND(ROUNDDOWN(J88,0)-TODAY()&gt;(7-WEEKDAY(TODAY())),ROUNDDOWN(J88,0)-TODAY()&lt;(15-WEEKDAY(TODAY())))</formula>
    </cfRule>
    <cfRule type="timePeriod" dxfId="98" priority="226" timePeriod="nextWeek">
      <formula>AND(ROUNDDOWN(J88,0)-TODAY()&gt;(7-WEEKDAY(TODAY())),ROUNDDOWN(J88,0)-TODAY()&lt;(15-WEEKDAY(TODAY())))</formula>
    </cfRule>
  </conditionalFormatting>
  <conditionalFormatting sqref="J88">
    <cfRule type="timePeriod" dxfId="97" priority="223" timePeriod="nextWeek">
      <formula>AND(ROUNDDOWN(J88,0)-TODAY()&gt;(7-WEEKDAY(TODAY())),ROUNDDOWN(J88,0)-TODAY()&lt;(15-WEEKDAY(TODAY())))</formula>
    </cfRule>
    <cfRule type="timePeriod" dxfId="96" priority="224" timePeriod="nextWeek">
      <formula>AND(ROUNDDOWN(J88,0)-TODAY()&gt;(7-WEEKDAY(TODAY())),ROUNDDOWN(J88,0)-TODAY()&lt;(15-WEEKDAY(TODAY())))</formula>
    </cfRule>
  </conditionalFormatting>
  <conditionalFormatting sqref="J89">
    <cfRule type="timePeriod" dxfId="95" priority="221" timePeriod="nextWeek">
      <formula>AND(ROUNDDOWN(J89,0)-TODAY()&gt;(7-WEEKDAY(TODAY())),ROUNDDOWN(J89,0)-TODAY()&lt;(15-WEEKDAY(TODAY())))</formula>
    </cfRule>
    <cfRule type="timePeriod" dxfId="94" priority="222" timePeriod="nextWeek">
      <formula>AND(ROUNDDOWN(J89,0)-TODAY()&gt;(7-WEEKDAY(TODAY())),ROUNDDOWN(J89,0)-TODAY()&lt;(15-WEEKDAY(TODAY())))</formula>
    </cfRule>
  </conditionalFormatting>
  <conditionalFormatting sqref="J89">
    <cfRule type="timePeriod" dxfId="93" priority="219" timePeriod="nextWeek">
      <formula>AND(ROUNDDOWN(J89,0)-TODAY()&gt;(7-WEEKDAY(TODAY())),ROUNDDOWN(J89,0)-TODAY()&lt;(15-WEEKDAY(TODAY())))</formula>
    </cfRule>
    <cfRule type="timePeriod" dxfId="92" priority="220" timePeriod="nextWeek">
      <formula>AND(ROUNDDOWN(J89,0)-TODAY()&gt;(7-WEEKDAY(TODAY())),ROUNDDOWN(J89,0)-TODAY()&lt;(15-WEEKDAY(TODAY())))</formula>
    </cfRule>
  </conditionalFormatting>
  <conditionalFormatting sqref="J92">
    <cfRule type="timePeriod" dxfId="91" priority="217" timePeriod="nextWeek">
      <formula>AND(ROUNDDOWN(J92,0)-TODAY()&gt;(7-WEEKDAY(TODAY())),ROUNDDOWN(J92,0)-TODAY()&lt;(15-WEEKDAY(TODAY())))</formula>
    </cfRule>
    <cfRule type="timePeriod" dxfId="90" priority="218" timePeriod="nextWeek">
      <formula>AND(ROUNDDOWN(J92,0)-TODAY()&gt;(7-WEEKDAY(TODAY())),ROUNDDOWN(J92,0)-TODAY()&lt;(15-WEEKDAY(TODAY())))</formula>
    </cfRule>
  </conditionalFormatting>
  <conditionalFormatting sqref="J92">
    <cfRule type="timePeriod" dxfId="89" priority="215" timePeriod="nextWeek">
      <formula>AND(ROUNDDOWN(J92,0)-TODAY()&gt;(7-WEEKDAY(TODAY())),ROUNDDOWN(J92,0)-TODAY()&lt;(15-WEEKDAY(TODAY())))</formula>
    </cfRule>
    <cfRule type="timePeriod" dxfId="88" priority="216" timePeriod="nextWeek">
      <formula>AND(ROUNDDOWN(J92,0)-TODAY()&gt;(7-WEEKDAY(TODAY())),ROUNDDOWN(J92,0)-TODAY()&lt;(15-WEEKDAY(TODAY())))</formula>
    </cfRule>
  </conditionalFormatting>
  <conditionalFormatting sqref="I95:J95">
    <cfRule type="timePeriod" dxfId="87" priority="213" timePeriod="nextWeek">
      <formula>AND(ROUNDDOWN(I95,0)-TODAY()&gt;(7-WEEKDAY(TODAY())),ROUNDDOWN(I95,0)-TODAY()&lt;(15-WEEKDAY(TODAY())))</formula>
    </cfRule>
    <cfRule type="timePeriod" dxfId="86" priority="214" timePeriod="nextWeek">
      <formula>AND(ROUNDDOWN(I95,0)-TODAY()&gt;(7-WEEKDAY(TODAY())),ROUNDDOWN(I95,0)-TODAY()&lt;(15-WEEKDAY(TODAY())))</formula>
    </cfRule>
  </conditionalFormatting>
  <conditionalFormatting sqref="I95:J95">
    <cfRule type="timePeriod" dxfId="85" priority="211" timePeriod="nextWeek">
      <formula>AND(ROUNDDOWN(I95,0)-TODAY()&gt;(7-WEEKDAY(TODAY())),ROUNDDOWN(I95,0)-TODAY()&lt;(15-WEEKDAY(TODAY())))</formula>
    </cfRule>
    <cfRule type="timePeriod" dxfId="84" priority="212" timePeriod="nextWeek">
      <formula>AND(ROUNDDOWN(I95,0)-TODAY()&gt;(7-WEEKDAY(TODAY())),ROUNDDOWN(I95,0)-TODAY()&lt;(15-WEEKDAY(TODAY())))</formula>
    </cfRule>
  </conditionalFormatting>
  <conditionalFormatting sqref="I96:J96">
    <cfRule type="timePeriod" dxfId="83" priority="209" timePeriod="nextWeek">
      <formula>AND(ROUNDDOWN(I96,0)-TODAY()&gt;(7-WEEKDAY(TODAY())),ROUNDDOWN(I96,0)-TODAY()&lt;(15-WEEKDAY(TODAY())))</formula>
    </cfRule>
    <cfRule type="timePeriod" dxfId="82" priority="210" timePeriod="nextWeek">
      <formula>AND(ROUNDDOWN(I96,0)-TODAY()&gt;(7-WEEKDAY(TODAY())),ROUNDDOWN(I96,0)-TODAY()&lt;(15-WEEKDAY(TODAY())))</formula>
    </cfRule>
  </conditionalFormatting>
  <conditionalFormatting sqref="I96:J96">
    <cfRule type="timePeriod" dxfId="81" priority="207" timePeriod="nextWeek">
      <formula>AND(ROUNDDOWN(I96,0)-TODAY()&gt;(7-WEEKDAY(TODAY())),ROUNDDOWN(I96,0)-TODAY()&lt;(15-WEEKDAY(TODAY())))</formula>
    </cfRule>
    <cfRule type="timePeriod" dxfId="80" priority="208" timePeriod="nextWeek">
      <formula>AND(ROUNDDOWN(I96,0)-TODAY()&gt;(7-WEEKDAY(TODAY())),ROUNDDOWN(I96,0)-TODAY()&lt;(15-WEEKDAY(TODAY())))</formula>
    </cfRule>
  </conditionalFormatting>
  <conditionalFormatting sqref="J97">
    <cfRule type="timePeriod" dxfId="79" priority="205" timePeriod="nextWeek">
      <formula>AND(ROUNDDOWN(J97,0)-TODAY()&gt;(7-WEEKDAY(TODAY())),ROUNDDOWN(J97,0)-TODAY()&lt;(15-WEEKDAY(TODAY())))</formula>
    </cfRule>
    <cfRule type="timePeriod" dxfId="78" priority="206" timePeriod="nextWeek">
      <formula>AND(ROUNDDOWN(J97,0)-TODAY()&gt;(7-WEEKDAY(TODAY())),ROUNDDOWN(J97,0)-TODAY()&lt;(15-WEEKDAY(TODAY())))</formula>
    </cfRule>
  </conditionalFormatting>
  <conditionalFormatting sqref="J97">
    <cfRule type="timePeriod" dxfId="77" priority="203" timePeriod="nextWeek">
      <formula>AND(ROUNDDOWN(J97,0)-TODAY()&gt;(7-WEEKDAY(TODAY())),ROUNDDOWN(J97,0)-TODAY()&lt;(15-WEEKDAY(TODAY())))</formula>
    </cfRule>
    <cfRule type="timePeriod" dxfId="76" priority="204" timePeriod="nextWeek">
      <formula>AND(ROUNDDOWN(J97,0)-TODAY()&gt;(7-WEEKDAY(TODAY())),ROUNDDOWN(J97,0)-TODAY()&lt;(15-WEEKDAY(TODAY())))</formula>
    </cfRule>
  </conditionalFormatting>
  <conditionalFormatting sqref="J98">
    <cfRule type="timePeriod" dxfId="75" priority="201" timePeriod="nextWeek">
      <formula>AND(ROUNDDOWN(J98,0)-TODAY()&gt;(7-WEEKDAY(TODAY())),ROUNDDOWN(J98,0)-TODAY()&lt;(15-WEEKDAY(TODAY())))</formula>
    </cfRule>
    <cfRule type="timePeriod" dxfId="74" priority="202" timePeriod="nextWeek">
      <formula>AND(ROUNDDOWN(J98,0)-TODAY()&gt;(7-WEEKDAY(TODAY())),ROUNDDOWN(J98,0)-TODAY()&lt;(15-WEEKDAY(TODAY())))</formula>
    </cfRule>
  </conditionalFormatting>
  <conditionalFormatting sqref="J98">
    <cfRule type="timePeriod" dxfId="73" priority="199" timePeriod="nextWeek">
      <formula>AND(ROUNDDOWN(J98,0)-TODAY()&gt;(7-WEEKDAY(TODAY())),ROUNDDOWN(J98,0)-TODAY()&lt;(15-WEEKDAY(TODAY())))</formula>
    </cfRule>
    <cfRule type="timePeriod" dxfId="72" priority="200" timePeriod="nextWeek">
      <formula>AND(ROUNDDOWN(J98,0)-TODAY()&gt;(7-WEEKDAY(TODAY())),ROUNDDOWN(J98,0)-TODAY()&lt;(15-WEEKDAY(TODAY())))</formula>
    </cfRule>
  </conditionalFormatting>
  <conditionalFormatting sqref="J100">
    <cfRule type="timePeriod" dxfId="71" priority="197" timePeriod="nextWeek">
      <formula>AND(ROUNDDOWN(J100,0)-TODAY()&gt;(7-WEEKDAY(TODAY())),ROUNDDOWN(J100,0)-TODAY()&lt;(15-WEEKDAY(TODAY())))</formula>
    </cfRule>
    <cfRule type="timePeriod" dxfId="70" priority="198" timePeriod="nextWeek">
      <formula>AND(ROUNDDOWN(J100,0)-TODAY()&gt;(7-WEEKDAY(TODAY())),ROUNDDOWN(J100,0)-TODAY()&lt;(15-WEEKDAY(TODAY())))</formula>
    </cfRule>
  </conditionalFormatting>
  <conditionalFormatting sqref="J100">
    <cfRule type="timePeriod" dxfId="69" priority="195" timePeriod="nextWeek">
      <formula>AND(ROUNDDOWN(J100,0)-TODAY()&gt;(7-WEEKDAY(TODAY())),ROUNDDOWN(J100,0)-TODAY()&lt;(15-WEEKDAY(TODAY())))</formula>
    </cfRule>
    <cfRule type="timePeriod" dxfId="68" priority="196" timePeriod="nextWeek">
      <formula>AND(ROUNDDOWN(J100,0)-TODAY()&gt;(7-WEEKDAY(TODAY())),ROUNDDOWN(J100,0)-TODAY()&lt;(15-WEEKDAY(TODAY())))</formula>
    </cfRule>
  </conditionalFormatting>
  <conditionalFormatting sqref="I103:J103">
    <cfRule type="timePeriod" dxfId="67" priority="193" timePeriod="nextWeek">
      <formula>AND(ROUNDDOWN(I103,0)-TODAY()&gt;(7-WEEKDAY(TODAY())),ROUNDDOWN(I103,0)-TODAY()&lt;(15-WEEKDAY(TODAY())))</formula>
    </cfRule>
    <cfRule type="timePeriod" dxfId="66" priority="194" timePeriod="nextWeek">
      <formula>AND(ROUNDDOWN(I103,0)-TODAY()&gt;(7-WEEKDAY(TODAY())),ROUNDDOWN(I103,0)-TODAY()&lt;(15-WEEKDAY(TODAY())))</formula>
    </cfRule>
  </conditionalFormatting>
  <conditionalFormatting sqref="I103:J103">
    <cfRule type="timePeriod" dxfId="65" priority="191" timePeriod="nextWeek">
      <formula>AND(ROUNDDOWN(I103,0)-TODAY()&gt;(7-WEEKDAY(TODAY())),ROUNDDOWN(I103,0)-TODAY()&lt;(15-WEEKDAY(TODAY())))</formula>
    </cfRule>
    <cfRule type="timePeriod" dxfId="64" priority="192" timePeriod="nextWeek">
      <formula>AND(ROUNDDOWN(I103,0)-TODAY()&gt;(7-WEEKDAY(TODAY())),ROUNDDOWN(I103,0)-TODAY()&lt;(15-WEEKDAY(TODAY())))</formula>
    </cfRule>
  </conditionalFormatting>
  <conditionalFormatting sqref="J121:J124 J119">
    <cfRule type="timePeriod" dxfId="63" priority="99" timePeriod="nextWeek">
      <formula>AND(ROUNDDOWN(J119,0)-TODAY()&gt;(7-WEEKDAY(TODAY())),ROUNDDOWN(J119,0)-TODAY()&lt;(15-WEEKDAY(TODAY())))</formula>
    </cfRule>
    <cfRule type="timePeriod" dxfId="62" priority="100" timePeriod="nextWeek">
      <formula>AND(ROUNDDOWN(J119,0)-TODAY()&gt;(7-WEEKDAY(TODAY())),ROUNDDOWN(J119,0)-TODAY()&lt;(15-WEEKDAY(TODAY())))</formula>
    </cfRule>
  </conditionalFormatting>
  <conditionalFormatting sqref="J121:J124 J119">
    <cfRule type="timePeriod" dxfId="61" priority="97" timePeriod="nextWeek">
      <formula>AND(ROUNDDOWN(J119,0)-TODAY()&gt;(7-WEEKDAY(TODAY())),ROUNDDOWN(J119,0)-TODAY()&lt;(15-WEEKDAY(TODAY())))</formula>
    </cfRule>
    <cfRule type="timePeriod" dxfId="60" priority="98" timePeriod="nextWeek">
      <formula>AND(ROUNDDOWN(J119,0)-TODAY()&gt;(7-WEEKDAY(TODAY())),ROUNDDOWN(J119,0)-TODAY()&lt;(15-WEEKDAY(TODAY())))</formula>
    </cfRule>
  </conditionalFormatting>
  <conditionalFormatting sqref="J120">
    <cfRule type="timePeriod" dxfId="59" priority="95" timePeriod="nextWeek">
      <formula>AND(ROUNDDOWN(J120,0)-TODAY()&gt;(7-WEEKDAY(TODAY())),ROUNDDOWN(J120,0)-TODAY()&lt;(15-WEEKDAY(TODAY())))</formula>
    </cfRule>
    <cfRule type="timePeriod" dxfId="58" priority="96" timePeriod="nextWeek">
      <formula>AND(ROUNDDOWN(J120,0)-TODAY()&gt;(7-WEEKDAY(TODAY())),ROUNDDOWN(J120,0)-TODAY()&lt;(15-WEEKDAY(TODAY())))</formula>
    </cfRule>
  </conditionalFormatting>
  <conditionalFormatting sqref="J120">
    <cfRule type="timePeriod" dxfId="57" priority="93" timePeriod="nextWeek">
      <formula>AND(ROUNDDOWN(J120,0)-TODAY()&gt;(7-WEEKDAY(TODAY())),ROUNDDOWN(J120,0)-TODAY()&lt;(15-WEEKDAY(TODAY())))</formula>
    </cfRule>
    <cfRule type="timePeriod" dxfId="56" priority="94" timePeriod="nextWeek">
      <formula>AND(ROUNDDOWN(J120,0)-TODAY()&gt;(7-WEEKDAY(TODAY())),ROUNDDOWN(J120,0)-TODAY()&lt;(15-WEEKDAY(TODAY())))</formula>
    </cfRule>
  </conditionalFormatting>
  <conditionalFormatting sqref="J125">
    <cfRule type="timePeriod" dxfId="55" priority="89" timePeriod="nextWeek">
      <formula>AND(ROUNDDOWN(J125,0)-TODAY()&gt;(7-WEEKDAY(TODAY())),ROUNDDOWN(J125,0)-TODAY()&lt;(15-WEEKDAY(TODAY())))</formula>
    </cfRule>
    <cfRule type="timePeriod" dxfId="54" priority="90" timePeriod="nextWeek">
      <formula>AND(ROUNDDOWN(J125,0)-TODAY()&gt;(7-WEEKDAY(TODAY())),ROUNDDOWN(J125,0)-TODAY()&lt;(15-WEEKDAY(TODAY())))</formula>
    </cfRule>
  </conditionalFormatting>
  <conditionalFormatting sqref="J125">
    <cfRule type="timePeriod" dxfId="53" priority="87" timePeriod="nextWeek">
      <formula>AND(ROUNDDOWN(J125,0)-TODAY()&gt;(7-WEEKDAY(TODAY())),ROUNDDOWN(J125,0)-TODAY()&lt;(15-WEEKDAY(TODAY())))</formula>
    </cfRule>
    <cfRule type="timePeriod" dxfId="52" priority="88" timePeriod="nextWeek">
      <formula>AND(ROUNDDOWN(J125,0)-TODAY()&gt;(7-WEEKDAY(TODAY())),ROUNDDOWN(J125,0)-TODAY()&lt;(15-WEEKDAY(TODAY())))</formula>
    </cfRule>
  </conditionalFormatting>
  <conditionalFormatting sqref="I125">
    <cfRule type="timePeriod" dxfId="51" priority="91" timePeriod="nextWeek">
      <formula>AND(ROUNDDOWN(I125,0)-TODAY()&gt;(7-WEEKDAY(TODAY())),ROUNDDOWN(I125,0)-TODAY()&lt;(15-WEEKDAY(TODAY())))</formula>
    </cfRule>
    <cfRule type="timePeriod" dxfId="50" priority="92" timePeriod="nextWeek">
      <formula>AND(ROUNDDOWN(I125,0)-TODAY()&gt;(7-WEEKDAY(TODAY())),ROUNDDOWN(I125,0)-TODAY()&lt;(15-WEEKDAY(TODAY())))</formula>
    </cfRule>
  </conditionalFormatting>
  <conditionalFormatting sqref="I130">
    <cfRule type="timePeriod" dxfId="49" priority="85" timePeriod="nextWeek">
      <formula>AND(ROUNDDOWN(I130,0)-TODAY()&gt;(7-WEEKDAY(TODAY())),ROUNDDOWN(I130,0)-TODAY()&lt;(15-WEEKDAY(TODAY())))</formula>
    </cfRule>
    <cfRule type="timePeriod" dxfId="48" priority="86" timePeriod="nextWeek">
      <formula>AND(ROUNDDOWN(I130,0)-TODAY()&gt;(7-WEEKDAY(TODAY())),ROUNDDOWN(I130,0)-TODAY()&lt;(15-WEEKDAY(TODAY())))</formula>
    </cfRule>
  </conditionalFormatting>
  <conditionalFormatting sqref="J127 J130">
    <cfRule type="timePeriod" dxfId="47" priority="83" timePeriod="nextWeek">
      <formula>AND(ROUNDDOWN(J127,0)-TODAY()&gt;(7-WEEKDAY(TODAY())),ROUNDDOWN(J127,0)-TODAY()&lt;(15-WEEKDAY(TODAY())))</formula>
    </cfRule>
    <cfRule type="timePeriod" dxfId="46" priority="84" timePeriod="nextWeek">
      <formula>AND(ROUNDDOWN(J127,0)-TODAY()&gt;(7-WEEKDAY(TODAY())),ROUNDDOWN(J127,0)-TODAY()&lt;(15-WEEKDAY(TODAY())))</formula>
    </cfRule>
  </conditionalFormatting>
  <conditionalFormatting sqref="J127 J130">
    <cfRule type="timePeriod" dxfId="45" priority="81" timePeriod="nextWeek">
      <formula>AND(ROUNDDOWN(J127,0)-TODAY()&gt;(7-WEEKDAY(TODAY())),ROUNDDOWN(J127,0)-TODAY()&lt;(15-WEEKDAY(TODAY())))</formula>
    </cfRule>
    <cfRule type="timePeriod" dxfId="44" priority="82" timePeriod="nextWeek">
      <formula>AND(ROUNDDOWN(J127,0)-TODAY()&gt;(7-WEEKDAY(TODAY())),ROUNDDOWN(J127,0)-TODAY()&lt;(15-WEEKDAY(TODAY())))</formula>
    </cfRule>
  </conditionalFormatting>
  <conditionalFormatting sqref="J134:J135">
    <cfRule type="timePeriod" dxfId="43" priority="79" timePeriod="nextWeek">
      <formula>AND(ROUNDDOWN(J134,0)-TODAY()&gt;(7-WEEKDAY(TODAY())),ROUNDDOWN(J134,0)-TODAY()&lt;(15-WEEKDAY(TODAY())))</formula>
    </cfRule>
    <cfRule type="timePeriod" dxfId="42" priority="80" timePeriod="nextWeek">
      <formula>AND(ROUNDDOWN(J134,0)-TODAY()&gt;(7-WEEKDAY(TODAY())),ROUNDDOWN(J134,0)-TODAY()&lt;(15-WEEKDAY(TODAY())))</formula>
    </cfRule>
  </conditionalFormatting>
  <conditionalFormatting sqref="J134:J135">
    <cfRule type="timePeriod" dxfId="41" priority="77" timePeriod="nextWeek">
      <formula>AND(ROUNDDOWN(J134,0)-TODAY()&gt;(7-WEEKDAY(TODAY())),ROUNDDOWN(J134,0)-TODAY()&lt;(15-WEEKDAY(TODAY())))</formula>
    </cfRule>
    <cfRule type="timePeriod" dxfId="40" priority="78" timePeriod="nextWeek">
      <formula>AND(ROUNDDOWN(J134,0)-TODAY()&gt;(7-WEEKDAY(TODAY())),ROUNDDOWN(J134,0)-TODAY()&lt;(15-WEEKDAY(TODAY())))</formula>
    </cfRule>
  </conditionalFormatting>
  <conditionalFormatting sqref="I126">
    <cfRule type="timePeriod" dxfId="39" priority="75" timePeriod="nextWeek">
      <formula>AND(ROUNDDOWN(I126,0)-TODAY()&gt;(7-WEEKDAY(TODAY())),ROUNDDOWN(I126,0)-TODAY()&lt;(15-WEEKDAY(TODAY())))</formula>
    </cfRule>
    <cfRule type="timePeriod" dxfId="38" priority="76" timePeriod="nextWeek">
      <formula>AND(ROUNDDOWN(I126,0)-TODAY()&gt;(7-WEEKDAY(TODAY())),ROUNDDOWN(I126,0)-TODAY()&lt;(15-WEEKDAY(TODAY())))</formula>
    </cfRule>
  </conditionalFormatting>
  <conditionalFormatting sqref="J126">
    <cfRule type="timePeriod" dxfId="37" priority="73" timePeriod="nextWeek">
      <formula>AND(ROUNDDOWN(J126,0)-TODAY()&gt;(7-WEEKDAY(TODAY())),ROUNDDOWN(J126,0)-TODAY()&lt;(15-WEEKDAY(TODAY())))</formula>
    </cfRule>
    <cfRule type="timePeriod" dxfId="36" priority="74" timePeriod="nextWeek">
      <formula>AND(ROUNDDOWN(J126,0)-TODAY()&gt;(7-WEEKDAY(TODAY())),ROUNDDOWN(J126,0)-TODAY()&lt;(15-WEEKDAY(TODAY())))</formula>
    </cfRule>
  </conditionalFormatting>
  <conditionalFormatting sqref="J126">
    <cfRule type="timePeriod" dxfId="35" priority="71" timePeriod="nextWeek">
      <formula>AND(ROUNDDOWN(J126,0)-TODAY()&gt;(7-WEEKDAY(TODAY())),ROUNDDOWN(J126,0)-TODAY()&lt;(15-WEEKDAY(TODAY())))</formula>
    </cfRule>
    <cfRule type="timePeriod" dxfId="34" priority="72" timePeriod="nextWeek">
      <formula>AND(ROUNDDOWN(J126,0)-TODAY()&gt;(7-WEEKDAY(TODAY())),ROUNDDOWN(J126,0)-TODAY()&lt;(15-WEEKDAY(TODAY())))</formula>
    </cfRule>
  </conditionalFormatting>
  <conditionalFormatting sqref="I127">
    <cfRule type="timePeriod" dxfId="33" priority="69" timePeriod="nextWeek">
      <formula>AND(ROUNDDOWN(I127,0)-TODAY()&gt;(7-WEEKDAY(TODAY())),ROUNDDOWN(I127,0)-TODAY()&lt;(15-WEEKDAY(TODAY())))</formula>
    </cfRule>
    <cfRule type="timePeriod" dxfId="32" priority="70" timePeriod="nextWeek">
      <formula>AND(ROUNDDOWN(I127,0)-TODAY()&gt;(7-WEEKDAY(TODAY())),ROUNDDOWN(I127,0)-TODAY()&lt;(15-WEEKDAY(TODAY())))</formula>
    </cfRule>
  </conditionalFormatting>
  <conditionalFormatting sqref="J128">
    <cfRule type="timePeriod" dxfId="31" priority="67" timePeriod="nextWeek">
      <formula>AND(ROUNDDOWN(J128,0)-TODAY()&gt;(7-WEEKDAY(TODAY())),ROUNDDOWN(J128,0)-TODAY()&lt;(15-WEEKDAY(TODAY())))</formula>
    </cfRule>
    <cfRule type="timePeriod" dxfId="30" priority="68" timePeriod="nextWeek">
      <formula>AND(ROUNDDOWN(J128,0)-TODAY()&gt;(7-WEEKDAY(TODAY())),ROUNDDOWN(J128,0)-TODAY()&lt;(15-WEEKDAY(TODAY())))</formula>
    </cfRule>
  </conditionalFormatting>
  <conditionalFormatting sqref="J128">
    <cfRule type="timePeriod" dxfId="29" priority="65" timePeriod="nextWeek">
      <formula>AND(ROUNDDOWN(J128,0)-TODAY()&gt;(7-WEEKDAY(TODAY())),ROUNDDOWN(J128,0)-TODAY()&lt;(15-WEEKDAY(TODAY())))</formula>
    </cfRule>
    <cfRule type="timePeriod" dxfId="28" priority="66" timePeriod="nextWeek">
      <formula>AND(ROUNDDOWN(J128,0)-TODAY()&gt;(7-WEEKDAY(TODAY())),ROUNDDOWN(J128,0)-TODAY()&lt;(15-WEEKDAY(TODAY())))</formula>
    </cfRule>
  </conditionalFormatting>
  <conditionalFormatting sqref="I128">
    <cfRule type="timePeriod" dxfId="27" priority="63" timePeriod="nextWeek">
      <formula>AND(ROUNDDOWN(I128,0)-TODAY()&gt;(7-WEEKDAY(TODAY())),ROUNDDOWN(I128,0)-TODAY()&lt;(15-WEEKDAY(TODAY())))</formula>
    </cfRule>
    <cfRule type="timePeriod" dxfId="26" priority="64" timePeriod="nextWeek">
      <formula>AND(ROUNDDOWN(I128,0)-TODAY()&gt;(7-WEEKDAY(TODAY())),ROUNDDOWN(I128,0)-TODAY()&lt;(15-WEEKDAY(TODAY())))</formula>
    </cfRule>
  </conditionalFormatting>
  <conditionalFormatting sqref="J129">
    <cfRule type="timePeriod" dxfId="25" priority="61" timePeriod="nextWeek">
      <formula>AND(ROUNDDOWN(J129,0)-TODAY()&gt;(7-WEEKDAY(TODAY())),ROUNDDOWN(J129,0)-TODAY()&lt;(15-WEEKDAY(TODAY())))</formula>
    </cfRule>
    <cfRule type="timePeriod" dxfId="24" priority="62" timePeriod="nextWeek">
      <formula>AND(ROUNDDOWN(J129,0)-TODAY()&gt;(7-WEEKDAY(TODAY())),ROUNDDOWN(J129,0)-TODAY()&lt;(15-WEEKDAY(TODAY())))</formula>
    </cfRule>
  </conditionalFormatting>
  <conditionalFormatting sqref="J129">
    <cfRule type="timePeriod" dxfId="23" priority="59" timePeriod="nextWeek">
      <formula>AND(ROUNDDOWN(J129,0)-TODAY()&gt;(7-WEEKDAY(TODAY())),ROUNDDOWN(J129,0)-TODAY()&lt;(15-WEEKDAY(TODAY())))</formula>
    </cfRule>
    <cfRule type="timePeriod" dxfId="22" priority="60" timePeriod="nextWeek">
      <formula>AND(ROUNDDOWN(J129,0)-TODAY()&gt;(7-WEEKDAY(TODAY())),ROUNDDOWN(J129,0)-TODAY()&lt;(15-WEEKDAY(TODAY())))</formula>
    </cfRule>
  </conditionalFormatting>
  <conditionalFormatting sqref="I129">
    <cfRule type="timePeriod" dxfId="21" priority="57" timePeriod="nextWeek">
      <formula>AND(ROUNDDOWN(I129,0)-TODAY()&gt;(7-WEEKDAY(TODAY())),ROUNDDOWN(I129,0)-TODAY()&lt;(15-WEEKDAY(TODAY())))</formula>
    </cfRule>
    <cfRule type="timePeriod" dxfId="20" priority="58" timePeriod="nextWeek">
      <formula>AND(ROUNDDOWN(I129,0)-TODAY()&gt;(7-WEEKDAY(TODAY())),ROUNDDOWN(I129,0)-TODAY()&lt;(15-WEEKDAY(TODAY())))</formula>
    </cfRule>
  </conditionalFormatting>
  <conditionalFormatting sqref="I131:I133">
    <cfRule type="timePeriod" dxfId="19" priority="55" timePeriod="nextWeek">
      <formula>AND(ROUNDDOWN(I131,0)-TODAY()&gt;(7-WEEKDAY(TODAY())),ROUNDDOWN(I131,0)-TODAY()&lt;(15-WEEKDAY(TODAY())))</formula>
    </cfRule>
    <cfRule type="timePeriod" dxfId="18" priority="56" timePeriod="nextWeek">
      <formula>AND(ROUNDDOWN(I131,0)-TODAY()&gt;(7-WEEKDAY(TODAY())),ROUNDDOWN(I131,0)-TODAY()&lt;(15-WEEKDAY(TODAY())))</formula>
    </cfRule>
  </conditionalFormatting>
  <conditionalFormatting sqref="J131:J133">
    <cfRule type="timePeriod" dxfId="17" priority="53" timePeriod="nextWeek">
      <formula>AND(ROUNDDOWN(J131,0)-TODAY()&gt;(7-WEEKDAY(TODAY())),ROUNDDOWN(J131,0)-TODAY()&lt;(15-WEEKDAY(TODAY())))</formula>
    </cfRule>
    <cfRule type="timePeriod" dxfId="16" priority="54" timePeriod="nextWeek">
      <formula>AND(ROUNDDOWN(J131,0)-TODAY()&gt;(7-WEEKDAY(TODAY())),ROUNDDOWN(J131,0)-TODAY()&lt;(15-WEEKDAY(TODAY())))</formula>
    </cfRule>
  </conditionalFormatting>
  <conditionalFormatting sqref="J131:J133">
    <cfRule type="timePeriod" dxfId="15" priority="51" timePeriod="nextWeek">
      <formula>AND(ROUNDDOWN(J131,0)-TODAY()&gt;(7-WEEKDAY(TODAY())),ROUNDDOWN(J131,0)-TODAY()&lt;(15-WEEKDAY(TODAY())))</formula>
    </cfRule>
    <cfRule type="timePeriod" dxfId="14" priority="52" timePeriod="nextWeek">
      <formula>AND(ROUNDDOWN(J131,0)-TODAY()&gt;(7-WEEKDAY(TODAY())),ROUNDDOWN(J131,0)-TODAY()&lt;(15-WEEKDAY(TODAY())))</formula>
    </cfRule>
  </conditionalFormatting>
  <conditionalFormatting sqref="I134:I135">
    <cfRule type="timePeriod" dxfId="13" priority="49" timePeriod="nextWeek">
      <formula>AND(ROUNDDOWN(I134,0)-TODAY()&gt;(7-WEEKDAY(TODAY())),ROUNDDOWN(I134,0)-TODAY()&lt;(15-WEEKDAY(TODAY())))</formula>
    </cfRule>
    <cfRule type="timePeriod" dxfId="12" priority="50" timePeriod="nextWeek">
      <formula>AND(ROUNDDOWN(I134,0)-TODAY()&gt;(7-WEEKDAY(TODAY())),ROUNDDOWN(I134,0)-TODAY()&lt;(15-WEEKDAY(TODAY())))</formula>
    </cfRule>
  </conditionalFormatting>
  <conditionalFormatting sqref="J136">
    <cfRule type="timePeriod" dxfId="11" priority="47" timePeriod="nextWeek">
      <formula>AND(ROUNDDOWN(J136,0)-TODAY()&gt;(7-WEEKDAY(TODAY())),ROUNDDOWN(J136,0)-TODAY()&lt;(15-WEEKDAY(TODAY())))</formula>
    </cfRule>
    <cfRule type="timePeriod" dxfId="10" priority="48" timePeriod="nextWeek">
      <formula>AND(ROUNDDOWN(J136,0)-TODAY()&gt;(7-WEEKDAY(TODAY())),ROUNDDOWN(J136,0)-TODAY()&lt;(15-WEEKDAY(TODAY())))</formula>
    </cfRule>
  </conditionalFormatting>
  <conditionalFormatting sqref="J136">
    <cfRule type="timePeriod" dxfId="9" priority="45" timePeriod="nextWeek">
      <formula>AND(ROUNDDOWN(J136,0)-TODAY()&gt;(7-WEEKDAY(TODAY())),ROUNDDOWN(J136,0)-TODAY()&lt;(15-WEEKDAY(TODAY())))</formula>
    </cfRule>
    <cfRule type="timePeriod" dxfId="8" priority="46" timePeriod="nextWeek">
      <formula>AND(ROUNDDOWN(J136,0)-TODAY()&gt;(7-WEEKDAY(TODAY())),ROUNDDOWN(J136,0)-TODAY()&lt;(15-WEEKDAY(TODAY())))</formula>
    </cfRule>
  </conditionalFormatting>
  <conditionalFormatting sqref="I136">
    <cfRule type="timePeriod" dxfId="7" priority="43" timePeriod="nextWeek">
      <formula>AND(ROUNDDOWN(I136,0)-TODAY()&gt;(7-WEEKDAY(TODAY())),ROUNDDOWN(I136,0)-TODAY()&lt;(15-WEEKDAY(TODAY())))</formula>
    </cfRule>
    <cfRule type="timePeriod" dxfId="6" priority="44" timePeriod="nextWeek">
      <formula>AND(ROUNDDOWN(I136,0)-TODAY()&gt;(7-WEEKDAY(TODAY())),ROUNDDOWN(I136,0)-TODAY()&lt;(15-WEEKDAY(TODAY())))</formula>
    </cfRule>
  </conditionalFormatting>
  <conditionalFormatting sqref="J137">
    <cfRule type="timePeriod" dxfId="5" priority="41" timePeriod="nextWeek">
      <formula>AND(ROUNDDOWN(J137,0)-TODAY()&gt;(7-WEEKDAY(TODAY())),ROUNDDOWN(J137,0)-TODAY()&lt;(15-WEEKDAY(TODAY())))</formula>
    </cfRule>
    <cfRule type="timePeriod" dxfId="4" priority="42" timePeriod="nextWeek">
      <formula>AND(ROUNDDOWN(J137,0)-TODAY()&gt;(7-WEEKDAY(TODAY())),ROUNDDOWN(J137,0)-TODAY()&lt;(15-WEEKDAY(TODAY())))</formula>
    </cfRule>
  </conditionalFormatting>
  <conditionalFormatting sqref="J137">
    <cfRule type="timePeriod" dxfId="3" priority="39" timePeriod="nextWeek">
      <formula>AND(ROUNDDOWN(J137,0)-TODAY()&gt;(7-WEEKDAY(TODAY())),ROUNDDOWN(J137,0)-TODAY()&lt;(15-WEEKDAY(TODAY())))</formula>
    </cfRule>
    <cfRule type="timePeriod" dxfId="2" priority="40" timePeriod="nextWeek">
      <formula>AND(ROUNDDOWN(J137,0)-TODAY()&gt;(7-WEEKDAY(TODAY())),ROUNDDOWN(J137,0)-TODAY()&lt;(15-WEEKDAY(TODAY())))</formula>
    </cfRule>
  </conditionalFormatting>
  <conditionalFormatting sqref="I137">
    <cfRule type="timePeriod" dxfId="1" priority="37" timePeriod="nextWeek">
      <formula>AND(ROUNDDOWN(I137,0)-TODAY()&gt;(7-WEEKDAY(TODAY())),ROUNDDOWN(I137,0)-TODAY()&lt;(15-WEEKDAY(TODAY())))</formula>
    </cfRule>
    <cfRule type="timePeriod" dxfId="0" priority="38" timePeriod="nextWeek">
      <formula>AND(ROUNDDOWN(I137,0)-TODAY()&gt;(7-WEEKDAY(TODAY())),ROUNDDOWN(I137,0)-TODAY()&lt;(15-WEEKDAY(TODAY())))</formula>
    </cfRule>
  </conditionalFormatting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D15" sqref="D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2022-04-12T06:14:57Z</dcterms:modified>
</cp:coreProperties>
</file>