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2" sheetId="1" r:id="rId1"/>
  </sheets>
  <definedNames>
    <definedName name="_xlnm.Print_Area" localSheetId="0">'2022'!$A$1:$J$177</definedName>
  </definedNames>
  <calcPr calcId="152511" iterateDelta="1E-4"/>
</workbook>
</file>

<file path=xl/calcChain.xml><?xml version="1.0" encoding="utf-8"?>
<calcChain xmlns="http://schemas.openxmlformats.org/spreadsheetml/2006/main">
  <c r="F173" i="1" l="1"/>
  <c r="F109" i="1" l="1"/>
  <c r="F61" i="1" l="1"/>
  <c r="F160" i="1"/>
  <c r="F48" i="1" l="1"/>
  <c r="F94" i="1" l="1"/>
  <c r="F118" i="1" l="1"/>
  <c r="F74" i="1" l="1"/>
  <c r="F147" i="1" l="1"/>
  <c r="F58" i="1" l="1"/>
  <c r="F51" i="1" l="1"/>
  <c r="F153" i="1" l="1"/>
  <c r="F174" i="1" s="1"/>
</calcChain>
</file>

<file path=xl/sharedStrings.xml><?xml version="1.0" encoding="utf-8"?>
<sst xmlns="http://schemas.openxmlformats.org/spreadsheetml/2006/main" count="935" uniqueCount="354">
  <si>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</si>
  <si>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</si>
  <si>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</si>
  <si>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</si>
  <si>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</si>
  <si>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</si>
  <si>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</si>
  <si>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</si>
  <si>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</si>
  <si>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</si>
  <si>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</si>
  <si>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</si>
  <si>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</si>
  <si>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</si>
  <si>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</si>
  <si>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</si>
  <si>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</si>
  <si>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</si>
  <si>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</si>
  <si>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</si>
  <si>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</si>
  <si>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</si>
  <si>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</si>
  <si>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</si>
  <si>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</si>
  <si>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</si>
  <si>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</si>
  <si>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</si>
  <si>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</si>
  <si>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</si>
  <si>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</si>
  <si>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</si>
  <si>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</si>
  <si>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</si>
  <si>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</si>
  <si>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</si>
  <si>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</si>
  <si>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</si>
  <si>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</si>
  <si>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</si>
  <si>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</si>
  <si>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</si>
  <si>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</si>
  <si>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 xml:space="preserve"> Річний план  закупівель 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</si>
  <si>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</si>
  <si>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</si>
  <si>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</si>
  <si>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</si>
  <si>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</si>
  <si>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</si>
  <si>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</si>
  <si>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</si>
  <si>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</si>
  <si>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</si>
  <si>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</si>
  <si>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</si>
  <si>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послуг із страхування орендованих приміщень за адресою: вул. Дружби Народів, 23 (прим. № 87,89,24)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</si>
  <si>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</si>
  <si>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</si>
  <si>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</si>
  <si>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</si>
  <si>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</si>
  <si>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</si>
  <si>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</si>
  <si>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</si>
  <si>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</si>
  <si>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</si>
  <si>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1516012с.ф.</t>
  </si>
  <si>
    <t>1516011 с.ф.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</si>
  <si>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</si>
  <si>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</si>
  <si>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</si>
  <si>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</si>
  <si>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</si>
  <si>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</si>
  <si>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</si>
  <si>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</si>
  <si>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</si>
  <si>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</si>
  <si>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</si>
  <si>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</si>
  <si>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</si>
  <si>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 xml:space="preserve"> "Капітальний ремонт вулиці Дружби Народів у м.Южноукраїнську Миколаївської області (коригування)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</si>
  <si>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</si>
  <si>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</si>
  <si>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</si>
  <si>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</si>
  <si>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</si>
  <si>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</si>
  <si>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</si>
  <si>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</si>
  <si>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</si>
  <si>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</si>
  <si>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</si>
  <si>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</si>
  <si>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</si>
  <si>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</si>
  <si>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</si>
  <si>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</si>
  <si>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</si>
  <si>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</si>
  <si>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</si>
  <si>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</si>
  <si>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 xml:space="preserve">ДК 021:2015:"71320000-7" </t>
  </si>
  <si>
    <t xml:space="preserve">Придбання канцтоварів, паперу, конвертів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</si>
  <si>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</si>
  <si>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</si>
  <si>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закупівля відбулася  в грудні  2021 року  на суму -4 836 576,12 грн.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</si>
  <si>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</si>
  <si>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</si>
  <si>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</si>
  <si>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</si>
  <si>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</si>
  <si>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</si>
  <si>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</si>
  <si>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</si>
  <si>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</si>
  <si>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</si>
  <si>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</si>
  <si>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</si>
  <si>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</si>
  <si>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</si>
  <si>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</si>
  <si>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закупівля відбулася  в грудні  2021 року  на суму -4 476 646,49 грн. виділено у лютому - 4 536 000,  грн. у т.ч. на авторський та технагляд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</si>
  <si>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</si>
  <si>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</si>
  <si>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</si>
  <si>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</si>
  <si>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</si>
  <si>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</si>
  <si>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</si>
  <si>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</si>
  <si>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</si>
  <si>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</si>
  <si>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</si>
  <si>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</si>
  <si>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Кошти виділені в повному обсязі в лютому 2022 року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</si>
  <si>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</si>
  <si>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</si>
  <si>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</si>
  <si>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</si>
  <si>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</si>
  <si>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 Технічний нагляд. "Капітальний ремонт вулиці Дружби Народів у м.Южноукраїнську Миколаївської області (коригування)</t>
  </si>
  <si>
    <t xml:space="preserve"> Авторський нагляд. "Капітальний ремонт вулиці Дружби Народів у м.Южноукраїнську Миколаївської області (коригування)</t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</si>
  <si>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</si>
  <si>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</si>
  <si>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</si>
  <si>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</si>
  <si>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</si>
  <si>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</si>
  <si>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</si>
  <si>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</si>
  <si>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Проведення експертизи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</si>
  <si>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</si>
  <si>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 Проведення експертизи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</si>
  <si>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</si>
  <si>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</si>
  <si>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</si>
  <si>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</si>
  <si>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</si>
  <si>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</si>
  <si>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</si>
  <si>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</si>
  <si>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</si>
  <si>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ДК 021:2015: 71240000-2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</si>
  <si>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</si>
  <si>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</si>
  <si>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</si>
  <si>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</si>
  <si>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</si>
  <si>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</si>
  <si>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</si>
  <si>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</si>
  <si>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</si>
  <si>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</si>
  <si>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</si>
  <si>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</si>
  <si>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</si>
  <si>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</si>
  <si>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</si>
  <si>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</si>
  <si>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</si>
  <si>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</si>
  <si>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</si>
  <si>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</si>
  <si>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 xml:space="preserve">Придбання канцелярських товарів </t>
  </si>
  <si>
    <t>2210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</si>
  <si>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</si>
  <si>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</si>
  <si>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</si>
  <si>
    <t xml:space="preserve">повторне  оголошення закупівлі </t>
  </si>
  <si>
    <t xml:space="preserve"> Технічний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</si>
  <si>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 Авторський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</si>
  <si>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</si>
  <si>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"Енергобудівників 6" м. Южноукраїнськ, Миколаївської області" </t>
  </si>
  <si>
    <t xml:space="preserve"> Авторський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</si>
  <si>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Технічний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</si>
  <si>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Очікувана вартість - 948045,60 грн. 90% кошти м/б - 853241,04 грн,                10% кошти ОСББ -94804,56 грн.</t>
  </si>
  <si>
    <t xml:space="preserve"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</si>
  <si>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Авторський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</si>
  <si>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Технічний 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</si>
  <si>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 Очікувана вартість закупівлі -                     927 721,20 грн.                                                 90% кошти м/б - 834949,08 грн,                10% кошти ОСББ -92772,12 грн.</t>
  </si>
  <si>
    <t>червень 2022</t>
  </si>
  <si>
    <t xml:space="preserve">Послуги з поточного ремонту та обслуговування комп’ютерної та організаційної техніки </t>
  </si>
  <si>
    <t>додаткова угода до договору №50-03/22/43Б від 28.03.2022 року</t>
  </si>
  <si>
    <t>Оголошується втретє з причини дискваліфікації учасників.</t>
  </si>
  <si>
    <t>Договір 85-06/22 від 28.06.2022 на суму  4050 грн. з ПДВ</t>
  </si>
  <si>
    <t>Договір 86-06/22 від 28.06.2022 на суму  4050 грн. з ПДВ</t>
  </si>
  <si>
    <t>Договір 87-06/22 від 28.06.2022 на суму  13481,00 грн. без ПДВ</t>
  </si>
  <si>
    <t>Договір 88-06/22 від 28.06.2022 на суму  14089,00 грн. без ПДВ</t>
  </si>
  <si>
    <t>Послуги з обробки даних, постачання, видачі та обслуговування кваліфікованих сертифікатів відкритих ключів КЕП</t>
  </si>
  <si>
    <t>Добавлено з поштових витрат 103 грн.(було 3470.00 грн) договір 89-07/22 від 01.07.2022</t>
  </si>
  <si>
    <t>договір 90-07/22 від 01.07.2022</t>
  </si>
  <si>
    <t>липень 2022</t>
  </si>
  <si>
    <t>Поточний ремонт приміщень в Іванівському закладі загальної середньої освіти Южноукраїнської міської ради під розміщення дошкільного підрозділу</t>
  </si>
  <si>
    <t>1511021 (загальний фонд)</t>
  </si>
  <si>
    <r>
  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</si>
  <si>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</si>
  <si>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</si>
  <si>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</si>
  <si>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</si>
  <si>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договір № 486/2022/94-07/22 від 13.07.2022 на суму 2735,00 грн.</t>
  </si>
  <si>
    <t>Договір №92-07/22 від 13.07.2022 року  на суму 24861,62 грн.</t>
  </si>
  <si>
    <t>Договір №93-07/22 від 13.07.2022 року  на суму 6052,00 грн.</t>
  </si>
  <si>
    <t>Договір №95-07/22 від 13.07.2022 року на суму 49000,00 грн.</t>
  </si>
  <si>
    <t>Коригування проектно-кошторисної документації та проведення експертизи по об’єкту: "Капітальний ремонт технологічного обладнання в КНС-3 за адресою: вул. Миру, 2а в м.Южноукраїнськ, Миколаївської області " Коригування.</t>
  </si>
  <si>
    <r>
      <t>Договір №</t>
    </r>
    <r>
      <rPr>
        <sz val="16"/>
        <rFont val="Times New Roman"/>
        <family val="1"/>
        <charset val="204"/>
      </rPr>
      <t>97-07/2</t>
    </r>
    <r>
      <rPr>
        <sz val="16"/>
        <color indexed="8"/>
        <rFont val="Times New Roman"/>
        <family val="1"/>
        <charset val="204"/>
      </rPr>
      <t>2 від 18.07.2022 року на суму 21404,58 грн.</t>
    </r>
  </si>
  <si>
    <r>
      <t>Договір №</t>
    </r>
    <r>
      <rPr>
        <sz val="16"/>
        <rFont val="Times New Roman"/>
        <family val="1"/>
        <charset val="204"/>
      </rPr>
      <t>96</t>
    </r>
    <r>
      <rPr>
        <sz val="16"/>
        <color indexed="8"/>
        <rFont val="Times New Roman"/>
        <family val="1"/>
        <charset val="204"/>
      </rPr>
      <t>-07/22 від 18.07.2022 року на суму 22718,58 грн.</t>
    </r>
  </si>
  <si>
    <r>
      <t xml:space="preserve"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(на умовах співфінансування 90% /10%)</t>
    </r>
  </si>
  <si>
    <t>Очікувана вартість- 1 928 528,40 грн. 90% кошти м/б - 1 735 675,56 грн,                10% кошти ОСББ -192 852,84 грн. (закупівля в червні не відбулася)</t>
  </si>
  <si>
    <t>ДК 021:2015 "79310000-0"</t>
  </si>
  <si>
    <t>Незалежна оцінка майна</t>
  </si>
  <si>
    <r>
      <t xml:space="preserve">Технічний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</si>
  <si>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</t>
    </r>
  </si>
  <si>
    <t xml:space="preserve">Очікувана вартість закупівлі -                      2 004 588,00 грн.                                              м/б -1804130,00грн., ОСББ- 200 460,00 грн.( кошти співфінансування 90/10) </t>
  </si>
  <si>
    <t>ДК 021:2015:45453000-7</t>
  </si>
  <si>
    <t>серпень 2022</t>
  </si>
  <si>
    <r>
      <t xml:space="preserve">Коригування проектно-кошторисної документації та проведення експертизи "Капітальний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>.</t>
    </r>
  </si>
  <si>
    <t>ДК 021:2015:71320000-7</t>
  </si>
  <si>
    <r>
      <t xml:space="preserve">Коригування проектно-кошторисної документації та проведення експертизи "Капітальний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області."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</rPr>
      <t>.</t>
    </r>
  </si>
  <si>
    <r>
      <t xml:space="preserve">Закупівля на суму 9 176 166,50 грн. відбулася в грудні 2021 року. Виділено кошти у лютому 1900000,00 грн., </t>
    </r>
    <r>
      <rPr>
        <b/>
        <sz val="16"/>
        <rFont val="Times New Roman"/>
        <family val="1"/>
        <charset val="204"/>
      </rPr>
      <t xml:space="preserve">знято -3715740,00 грн. </t>
    </r>
    <r>
      <rPr>
        <sz val="16"/>
        <rFont val="Times New Roman"/>
        <family val="1"/>
        <charset val="204"/>
      </rPr>
      <t>згідно РВК від 27/07/2022 №187.</t>
    </r>
  </si>
  <si>
    <r>
      <t xml:space="preserve">Було 4 700 000 грн. знято 2401500,00 грн., </t>
    </r>
    <r>
      <rPr>
        <b/>
        <sz val="16"/>
        <color theme="1"/>
        <rFont val="Times New Roman"/>
        <family val="1"/>
        <charset val="204"/>
      </rPr>
      <t>знято - 2401500,00 грн</t>
    </r>
    <r>
      <rPr>
        <sz val="16"/>
        <color theme="1"/>
        <rFont val="Times New Roman"/>
        <family val="1"/>
        <charset val="204"/>
      </rPr>
      <t>. згідно РВК від 27/07/2022 №187.</t>
    </r>
  </si>
  <si>
    <t>повторне  оголошення закупівлі (розірвання договору в односторонньому порядку)</t>
  </si>
  <si>
    <t xml:space="preserve"> "Капітальний ремонт вулиці Дружби Народів в м.Южноукраїнську Миколаївської області (ІІ черга)</t>
  </si>
  <si>
    <t>Оренда приміщень №87,88,89,24 за адресою: вул. Дружби народів 23 м. Южноукраїнськ</t>
  </si>
  <si>
    <t>Навчання (уповноваженої особи - 3000,00грн.,кошторисника-5050, 00 грн.)</t>
  </si>
  <si>
    <t>Перерозподіл: знято в серпні  10000,00- 1950,00 для оренди= 8050 грн.</t>
  </si>
  <si>
    <t>вересень 2022</t>
  </si>
  <si>
    <t>договір №101-09/22 від 05.09.2022 на суму 29555,00 (залишок 10121,00 грн.)</t>
  </si>
  <si>
    <t xml:space="preserve">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</si>
  <si>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Технічний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</si>
  <si>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Авторський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</si>
  <si>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</si>
  <si>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Технагляд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</si>
  <si>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Авторський нагляд 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</si>
  <si>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Рішенням ВК ЮМР №221 від 31.08.2022 року виділено кошти в сумі 1484102,00 грн. Очікувана вартість на роботи 1445930,00 грн.,  авторський нагляд -4498,00 та технагляд -33674,00.</t>
  </si>
  <si>
    <t>Згідно листа УБР №255 від 25.08.2022 року добавлено 12000,00 грн. на видачу сертифікату та змінено назву в новій редакції. В систему прозорро плата за сертифікат не вносити!(добавлено до робіт 2378382+12000,00= 2390382,00)</t>
  </si>
  <si>
    <t>Договір 46-10/21  від 08.10.2021 року  на суму 49900 грн. пролонгований на 2022 рік.</t>
  </si>
  <si>
    <t>Договір 48-10/21  від 08.10.2021 року  на суму 25578,95 грн. пролонгований на 2022 рік.</t>
  </si>
  <si>
    <t>Договір від 06.09.2022 №103-09/22 на суму 10403,31</t>
  </si>
  <si>
    <t>абз.4 п.2 п.7 ст. 3 ЗУ "Про публічні закупівлі" (існує необхідність прав інтелектуальної власності)             Договір 104-09/22 від 06.09.2022 на суму 66150,00 грн.</t>
  </si>
  <si>
    <r>
      <t>Добавлено кошти в сумі 26730 грн. (191240+26730,00=217970 грн.) Оголошена спрощена закупівля 16.09.2022 від суми цінової пропозиції -192284,00 грн.(</t>
    </r>
    <r>
      <rPr>
        <sz val="16"/>
        <color rgb="FFFF0000"/>
        <rFont val="Times New Roman"/>
        <family val="1"/>
        <charset val="204"/>
      </rPr>
      <t>залишок економія коштів -14886,00 грн.)</t>
    </r>
  </si>
  <si>
    <r>
      <t xml:space="preserve">Оголошена спрощена закупівля 16.09.2022 від суми цінової пропозиції -158851,00 грн.Перерозподіл коштів з технагляду ТРП-6 в сумі 10800,00 грн.(148051+10800=158851,00)  </t>
    </r>
    <r>
      <rPr>
        <sz val="16"/>
        <color rgb="FFFF0000"/>
        <rFont val="Times New Roman"/>
        <family val="1"/>
        <charset val="204"/>
      </rPr>
      <t>Економія коштів по об’єкту в сумі       57,00 грн.</t>
    </r>
  </si>
  <si>
    <t xml:space="preserve"> Знято кошти в сумі 150 000,00 грн.рішення ВК ЮМР від 16.09.2022 №250 </t>
  </si>
  <si>
    <t>вересень  2022</t>
  </si>
  <si>
    <t>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</si>
  <si>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Технічний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</si>
  <si>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Авторський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</si>
  <si>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 Сертифікат для закінчення будівництва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</si>
  <si>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план в систему прозорро не вносити</t>
  </si>
  <si>
    <t xml:space="preserve"> Знято кошти в сумі 124872,00 грн.рішення ВК ЮМР від 16.09.2022 №250 </t>
  </si>
  <si>
    <t xml:space="preserve"> Знято кошти в сумі 128250,00 грн.рішення ВК ЮМР від 16.09.2022 №250 </t>
  </si>
  <si>
    <t xml:space="preserve"> Знято кошти в сумі 166250,00 грн.рішення ВК ЮМР від 16.09.2022 №250 </t>
  </si>
  <si>
    <t xml:space="preserve"> Знято кошти в сумі 848555,00 грн.рішення ВК ЮМР від 16.09.2022 №250 </t>
  </si>
  <si>
    <t xml:space="preserve"> Знято кошти в сумі 275500,00 грн.рішення ВК ЮМР від 16.09.2022 №250 </t>
  </si>
  <si>
    <t xml:space="preserve"> Знято кошти в сумі 266000,00 грн.рішення ВК ЮМР від 16.09.2022 №250 </t>
  </si>
  <si>
    <t xml:space="preserve"> Знято кошти в сумі 650750,00 грн.рішення ВК ЮМР від 16.09.2022 №250 </t>
  </si>
  <si>
    <t xml:space="preserve"> Знято кошти в сумі 1104960,00 грн.рішення ВК ЮМР від 16.09.2022 №250 </t>
  </si>
  <si>
    <t xml:space="preserve"> Знято кошти в сумі 50000,00 грн.рішення ВК ЮМР від 16.09.2022 №250 </t>
  </si>
  <si>
    <t xml:space="preserve"> Знято кошти в сумі 150000,00 грн.рішення ВК ЮМР від 16.09.2022 №250 </t>
  </si>
  <si>
    <t>ДК 021-2015:45453000-7 </t>
  </si>
  <si>
    <t>повторне  оголошення закупівлі (розірвання договору в односторонньому порядку), Договір №108-09/22 від 22.09.2022 на суму 7073200,81 грн., економія -124,19грн.</t>
  </si>
  <si>
    <t>Договір №106-09/22 від 22.09.2022 року  на суму 24534,41 грн., економія -10465,59 грн.</t>
  </si>
  <si>
    <t>Договір №107-09/22 від 22.09.2022 року  на суму 18129,30 грн. економія - 8440,70 грн.</t>
  </si>
  <si>
    <r>
      <t xml:space="preserve"> Знято кошти в сумі 135000,00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№35-02/22 від 14.03.2022 розірваний 18.08.2022 року)</t>
    </r>
  </si>
  <si>
    <r>
      <t xml:space="preserve"> Знято кошти в сумі 30916,00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№21-02/22 від 07.02.2022 розірваний 31.08.2022 року</t>
    </r>
    <r>
      <rPr>
        <sz val="16"/>
        <rFont val="Times New Roman"/>
        <family val="1"/>
      </rPr>
      <t>)</t>
    </r>
  </si>
  <si>
    <t>договір №110-09/22 від 26.09.2022 на суму 4050,00 (залишок 18132,44 грн.)</t>
  </si>
  <si>
    <t>жовтень 2022</t>
  </si>
  <si>
    <t>Договір №117-10/22 від 06.10.2022 року на суму 21360,00 грн.</t>
  </si>
  <si>
    <t>Договір №118-10/22 від 06.10.2022 року на суму 21360,00 грн.</t>
  </si>
  <si>
    <t>Договір 120-10/22 від 07.10.2022 на суму 21682,00 економія 11992,00 грн.</t>
  </si>
  <si>
    <t>Вивільнені кошти в жовтні 1800,00</t>
  </si>
  <si>
    <t xml:space="preserve">Вивільнені кошти в сумі 1946,00 грн.(Було 2500-1946,00=554,00) </t>
  </si>
  <si>
    <t>Вивільнено кошти в сумі 4000,00 грн.(Було 13755,00-4000,00=9755,00)</t>
  </si>
  <si>
    <t>Вивільнено кошти в сумі 3000,00 грн.(Було 7608,00-3000,00=4608,00)</t>
  </si>
  <si>
    <t>Вивільнені кошти в жовтні 2022 в сумі- 3000,00 грн.</t>
  </si>
  <si>
    <t>Зняті кошти 925235-923184,51 (факт.) =2050,49 грн. економія</t>
  </si>
  <si>
    <t>Зняті кошти 349000-333103,38 (факт.) =15896,62 грн. економія</t>
  </si>
  <si>
    <t xml:space="preserve"> Знято 49900-34690,00 (факт)= 15210,00 економія</t>
  </si>
  <si>
    <t>придбання сертифіката для закінчених будівництвом об’єктів було 11500 +460=11960</t>
  </si>
  <si>
    <t>Знято кошти 2458740-2 377 888,00 фактично=80852,09-460 на сертифікат=80392,09 економія</t>
  </si>
  <si>
    <t>добавлено кошти в сумі 20700,00 (зняті з підписки періодичних видань) було 9215,00) Договір №121-10/22 від 17.10.2022 на суму 29853,84 грн.</t>
  </si>
  <si>
    <t>Договір 122-10/22 від 17.10.2022 на суму 3633,00 (економія 4498,00 -3633,00= 865,00грн.)</t>
  </si>
  <si>
    <t>ДК 021:2015: 45454000-4</t>
  </si>
  <si>
    <t>ДК 021:2015: 45000000-7</t>
  </si>
  <si>
    <t>Код ДК 021:2015: 45312000-7</t>
  </si>
  <si>
    <t>ДК 021:2015: 71320000-7</t>
  </si>
  <si>
    <t>вивільнено кошти в сумі 5595,00 (Було 32000,00-5595=26405,00 розрахунок від 17.10.2022)</t>
  </si>
  <si>
    <t>ДК 021:2015: 45453000-7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</si>
  <si>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Коригування, в тому числі плата за видачу сертифіката для закінчення будівництва об’єкта.</t>
  </si>
  <si>
    <t xml:space="preserve">ДК 021:2015: 71220000-6 </t>
  </si>
  <si>
    <t>листопад 2022</t>
  </si>
  <si>
    <t xml:space="preserve"> Втретє оголошення закупівлі, згідно постанови КМУ №1178 від 12.10.2022</t>
  </si>
  <si>
    <t>Виконання робіт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</t>
  </si>
  <si>
    <t>відкриті торги з особливостями</t>
  </si>
  <si>
    <t>Виділено кошти  з обласного бюджету (субвенція) в сумі: 1020400,00 грн. Кошти міського бюджету :1300000,00 грн.</t>
  </si>
  <si>
    <t>Поточний ремонт. Посилення димової труби у котельні Костянтинівського ЗЗСО в смт. Костянтинівка   Южноукраїнської міської територіальної громади</t>
  </si>
  <si>
    <t xml:space="preserve"> Знято кошти в сумі 49800,00 грн.рішення ВК ЮМР від 02.11.2022 №302 </t>
  </si>
  <si>
    <t xml:space="preserve"> Знято кошти в сумі 49500,00 грн.рішення ВК ЮМР від 02.11.2022 №302 </t>
  </si>
  <si>
    <t xml:space="preserve"> Знято кошти в сумі 20000,00 грн.рішення ВК ЮМР від 02.11.2022 №302 </t>
  </si>
  <si>
    <t xml:space="preserve"> Знято кошти в сумі 30700,00 грн.рішення ВК ЮМР від 02.11.2022 №302 </t>
  </si>
  <si>
    <t xml:space="preserve">Коригування проектно-кошторисної документації та проведення експертизи по об’єкту:"Капітальний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Коригування". 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</si>
  <si>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області"</t>
  </si>
  <si>
    <t>Коштив сумі 600000,00 добавлені рішенням РВК від 02.11.2022 №302</t>
  </si>
  <si>
    <t>ДК 021:2015: 45450000-6</t>
  </si>
  <si>
    <t xml:space="preserve">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</si>
  <si>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Виділено додаткові кошти рішенням ВК від 02.11.2022 №302 після коригування ПКД </t>
  </si>
  <si>
    <t xml:space="preserve">Здійснення технічного нагляду по об’єкту 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</si>
  <si>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Здійснення авторського нагляду по об’єкту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</si>
  <si>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>Договір 125-11/22  від 07.11.2022 року  на суму 80000,00 грн. , авторське право</t>
  </si>
  <si>
    <t>Перерозподіл: коштів згідно листа №334 від 31.10.2022  знято з робіт         1 300 000,00 грн. на:  систему киснепостачання (11337751-1300000=10 037 751,00- 57200 на димоход= 9 980 551,00 грн.</t>
  </si>
  <si>
    <r>
      <rPr>
        <sz val="16"/>
        <rFont val="Times New Roman"/>
        <family val="1"/>
        <charset val="204"/>
      </rPr>
      <t>Згідно цінової пропозиції учасника закупівлі сума технагляду складає - 164356,00 грн.</t>
    </r>
    <r>
      <rPr>
        <sz val="16"/>
        <color rgb="FFFF0000"/>
        <rFont val="Times New Roman"/>
        <family val="1"/>
        <charset val="204"/>
      </rPr>
      <t xml:space="preserve"> (Економія коштів запланована вартість 218925,00-164356,00= 54569,00 грн.)</t>
    </r>
  </si>
  <si>
    <t>Договір від 28.09.2022 №112-09/22 на суму 22484,00 грн. (оголошено вдруге), на підставі розірвання Замовником договору від 31.01.2022 року № 18-02/22 про виконання робіт по об’єкту "Капітальний ремонт вулиці Дружби народів (ІІ черга). (25632-22484=3148 економія)</t>
  </si>
  <si>
    <t xml:space="preserve">Сума 87351,00 грн.  визначена згідно цінової пропозиції учасників процедури закупівлі (Було 166582-87351= 79231 -10000,00 коригув. ПКД= 69231,00 залишок коштів); </t>
  </si>
  <si>
    <r>
      <t xml:space="preserve">Коригування проектно-кошторисної документації та проведення експертизи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Коригування"</t>
    </r>
  </si>
  <si>
    <t>Договір від 14.11.2022 №127-11/22 на суму 10000,00 грн.</t>
  </si>
  <si>
    <t>Договір №126-11/22 від 11.11.2022 на суму  56662,00 (57200-56662=538,00)</t>
  </si>
  <si>
    <t>Знято кошти в сумі 9200,00 грн. (16052,00- 9200,00 =6852,00 грн.) для придбання канцтоварів та паперу</t>
  </si>
  <si>
    <t>добавлено кошти в сумі 9200,00 грн. (зняті з підписки періодичних видань)</t>
  </si>
  <si>
    <t xml:space="preserve"> на підписку електронних журналів знято 15279,00 грн.                                            ( 31994,00-15279= 16715,00 )</t>
  </si>
  <si>
    <t>Послуги з доступу до "Електронного кабінету періодичних видань" Комплект -PRO-доступ у електронній формі "Радник "</t>
  </si>
  <si>
    <t>ДК 021:2015"72260000-5</t>
  </si>
  <si>
    <t>Послуги з доступу до "Електронного кабінету періодичних видань" Комплект -PRO-доступ у електронній формі "Бюджетна бухгалтерія, Оплата праці "</t>
  </si>
  <si>
    <t>ДК 021:2015"72320000-4</t>
  </si>
  <si>
    <t>Договір №1533/128-11/22 від 15.11.2022</t>
  </si>
  <si>
    <t>рішення сесії ЮМР від 16.09.2022 №942, Договір №129-11/22</t>
  </si>
  <si>
    <t>ДК 021:2015 "30230000-0"</t>
  </si>
  <si>
    <t xml:space="preserve">Придбання комп’ютерної техніки </t>
  </si>
  <si>
    <t>монітор-4620,00грн.,принтер лазерний -14000,00грн.</t>
  </si>
  <si>
    <t>комп’ютер-12320,00грн.</t>
  </si>
  <si>
    <t>ДК 021:2015 "30210000-4"</t>
  </si>
  <si>
    <t xml:space="preserve"> на 2022 рік від 24.11.2022</t>
  </si>
  <si>
    <t>Коригування: зняті кошти в сумі - 2916,00 грн. для підключення інтернету Квант добавити в експлуатаційні. 38450,00+2916=41366; Дод.угода№3 до Дог.№10-01/22/76 зменшується на 1000.00грн.</t>
  </si>
  <si>
    <t>Лариса Черешня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</si>
</sst>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theme="4" tint="-0.499984740745262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theme="4" tint="-0.249977111117893"/>
      <name val="Times New Roman"/>
      <family val="1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  <font>
      <b/>
      <sz val="16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4" fontId="22" fillId="4" borderId="1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16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2" fontId="15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1" fontId="16" fillId="10" borderId="1" xfId="0" applyNumberFormat="1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wrapText="1"/>
    </xf>
    <xf numFmtId="2" fontId="22" fillId="5" borderId="1" xfId="0" applyNumberFormat="1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wrapText="1"/>
    </xf>
    <xf numFmtId="2" fontId="25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/>
    <xf numFmtId="2" fontId="22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center" vertical="center"/>
    </xf>
    <xf numFmtId="49" fontId="23" fillId="11" borderId="1" xfId="0" applyNumberFormat="1" applyFont="1" applyFill="1" applyBorder="1" applyAlignment="1">
      <alignment horizontal="center" vertical="center"/>
    </xf>
    <xf numFmtId="49" fontId="18" fillId="11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18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wrapText="1"/>
    </xf>
    <xf numFmtId="0" fontId="16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wrapText="1"/>
    </xf>
    <xf numFmtId="1" fontId="16" fillId="13" borderId="1" xfId="0" applyNumberFormat="1" applyFont="1" applyFill="1" applyBorder="1" applyAlignment="1">
      <alignment horizontal="center" vertical="center" wrapText="1"/>
    </xf>
    <xf numFmtId="2" fontId="18" fillId="13" borderId="1" xfId="0" applyNumberFormat="1" applyFont="1" applyFill="1" applyBorder="1" applyAlignment="1">
      <alignment horizontal="center" vertical="center" wrapText="1"/>
    </xf>
    <xf numFmtId="49" fontId="18" fillId="1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164" fontId="39" fillId="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164" fontId="15" fillId="14" borderId="1" xfId="0" applyNumberFormat="1" applyFont="1" applyFill="1" applyBorder="1" applyAlignment="1">
      <alignment horizontal="center" vertical="center" wrapText="1"/>
    </xf>
    <xf numFmtId="49" fontId="18" fillId="14" borderId="1" xfId="0" applyNumberFormat="1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 vertical="center" wrapText="1"/>
    </xf>
    <xf numFmtId="1" fontId="15" fillId="13" borderId="1" xfId="0" applyNumberFormat="1" applyFont="1" applyFill="1" applyBorder="1" applyAlignment="1">
      <alignment horizontal="center" vertical="center" wrapText="1"/>
    </xf>
    <xf numFmtId="2" fontId="15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5" fillId="13" borderId="1" xfId="0" applyFont="1" applyFill="1" applyBorder="1" applyAlignment="1">
      <alignment horizontal="center" vertical="center"/>
    </xf>
    <xf numFmtId="0" fontId="24" fillId="13" borderId="1" xfId="0" applyFont="1" applyFill="1" applyBorder="1"/>
    <xf numFmtId="164" fontId="15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wrapText="1"/>
    </xf>
    <xf numFmtId="49" fontId="18" fillId="15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left" wrapText="1" shrinkToFit="1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/>
    </xf>
    <xf numFmtId="4" fontId="20" fillId="16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justify"/>
    </xf>
    <xf numFmtId="164" fontId="15" fillId="16" borderId="1" xfId="0" applyNumberFormat="1" applyFont="1" applyFill="1" applyBorder="1" applyAlignment="1">
      <alignment horizontal="center"/>
    </xf>
    <xf numFmtId="164" fontId="21" fillId="1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164" fontId="15" fillId="17" borderId="1" xfId="0" applyNumberFormat="1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left" vertical="center" wrapText="1"/>
    </xf>
    <xf numFmtId="49" fontId="18" fillId="16" borderId="1" xfId="0" applyNumberFormat="1" applyFont="1" applyFill="1" applyBorder="1" applyAlignment="1">
      <alignment horizontal="center" vertical="center" wrapText="1"/>
    </xf>
    <xf numFmtId="1" fontId="18" fillId="1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164" fontId="15" fillId="16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 wrapText="1"/>
    </xf>
    <xf numFmtId="0" fontId="15" fillId="18" borderId="5" xfId="0" applyFont="1" applyFill="1" applyBorder="1" applyAlignment="1">
      <alignment horizontal="justify"/>
    </xf>
    <xf numFmtId="0" fontId="19" fillId="18" borderId="1" xfId="0" applyFont="1" applyFill="1" applyBorder="1" applyAlignment="1">
      <alignment horizontal="center"/>
    </xf>
    <xf numFmtId="0" fontId="24" fillId="18" borderId="1" xfId="0" applyFont="1" applyFill="1" applyBorder="1" applyAlignment="1">
      <alignment horizontal="left"/>
    </xf>
    <xf numFmtId="164" fontId="15" fillId="18" borderId="1" xfId="0" applyNumberFormat="1" applyFont="1" applyFill="1" applyBorder="1" applyAlignment="1">
      <alignment horizontal="center"/>
    </xf>
    <xf numFmtId="49" fontId="18" fillId="18" borderId="1" xfId="0" applyNumberFormat="1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/>
    </xf>
    <xf numFmtId="0" fontId="27" fillId="18" borderId="1" xfId="0" applyFont="1" applyFill="1" applyBorder="1" applyAlignment="1">
      <alignment horizontal="left" wrapText="1"/>
    </xf>
    <xf numFmtId="49" fontId="15" fillId="18" borderId="1" xfId="0" applyNumberFormat="1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left" vertical="center" wrapText="1"/>
    </xf>
    <xf numFmtId="0" fontId="18" fillId="17" borderId="1" xfId="0" applyFont="1" applyFill="1" applyBorder="1" applyAlignment="1">
      <alignment horizontal="left" vertical="center" wrapText="1"/>
    </xf>
    <xf numFmtId="0" fontId="25" fillId="17" borderId="1" xfId="0" applyFont="1" applyFill="1" applyBorder="1" applyAlignment="1">
      <alignment horizontal="center" vertical="center"/>
    </xf>
    <xf numFmtId="0" fontId="24" fillId="17" borderId="1" xfId="0" applyFont="1" applyFill="1" applyBorder="1"/>
    <xf numFmtId="164" fontId="22" fillId="17" borderId="1" xfId="0" applyNumberFormat="1" applyFont="1" applyFill="1" applyBorder="1" applyAlignment="1">
      <alignment horizontal="center" vertical="center"/>
    </xf>
    <xf numFmtId="49" fontId="18" fillId="17" borderId="1" xfId="0" applyNumberFormat="1" applyFont="1" applyFill="1" applyBorder="1" applyAlignment="1">
      <alignment horizontal="center" vertical="center" wrapText="1"/>
    </xf>
    <xf numFmtId="49" fontId="15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left"/>
    </xf>
    <xf numFmtId="164" fontId="31" fillId="10" borderId="1" xfId="0" applyNumberFormat="1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0" fontId="15" fillId="10" borderId="0" xfId="0" applyFont="1" applyFill="1" applyAlignment="1">
      <alignment wrapText="1"/>
    </xf>
    <xf numFmtId="164" fontId="22" fillId="10" borderId="1" xfId="0" applyNumberFormat="1" applyFont="1" applyFill="1" applyBorder="1" applyAlignment="1">
      <alignment horizontal="center"/>
    </xf>
    <xf numFmtId="4" fontId="32" fillId="8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1" fontId="16" fillId="17" borderId="1" xfId="0" applyNumberFormat="1" applyFont="1" applyFill="1" applyBorder="1" applyAlignment="1">
      <alignment horizontal="center" vertical="center" wrapText="1"/>
    </xf>
    <xf numFmtId="2" fontId="20" fillId="17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1" fontId="18" fillId="19" borderId="1" xfId="0" applyNumberFormat="1" applyFont="1" applyFill="1" applyBorder="1" applyAlignment="1">
      <alignment horizontal="center" vertical="center" wrapText="1"/>
    </xf>
    <xf numFmtId="164" fontId="18" fillId="19" borderId="1" xfId="0" applyNumberFormat="1" applyFont="1" applyFill="1" applyBorder="1" applyAlignment="1">
      <alignment horizontal="center" vertical="center" wrapText="1"/>
    </xf>
    <xf numFmtId="49" fontId="18" fillId="19" borderId="1" xfId="0" applyNumberFormat="1" applyFont="1" applyFill="1" applyBorder="1" applyAlignment="1">
      <alignment horizontal="center" vertical="center" wrapText="1"/>
    </xf>
    <xf numFmtId="49" fontId="15" fillId="19" borderId="1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17" borderId="1" xfId="0" applyFont="1" applyFill="1" applyBorder="1" applyAlignment="1">
      <alignment wrapText="1"/>
    </xf>
    <xf numFmtId="2" fontId="17" fillId="17" borderId="1" xfId="0" applyNumberFormat="1" applyFont="1" applyFill="1" applyBorder="1" applyAlignment="1">
      <alignment horizontal="left" wrapText="1"/>
    </xf>
    <xf numFmtId="0" fontId="18" fillId="13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2" fontId="18" fillId="21" borderId="1" xfId="0" applyNumberFormat="1" applyFont="1" applyFill="1" applyBorder="1" applyAlignment="1">
      <alignment horizontal="center" vertical="center" wrapText="1"/>
    </xf>
    <xf numFmtId="2" fontId="16" fillId="21" borderId="1" xfId="0" applyNumberFormat="1" applyFont="1" applyFill="1" applyBorder="1" applyAlignment="1">
      <alignment horizontal="center" vertical="center" wrapText="1"/>
    </xf>
    <xf numFmtId="2" fontId="20" fillId="21" borderId="1" xfId="0" applyNumberFormat="1" applyFont="1" applyFill="1" applyBorder="1" applyAlignment="1">
      <alignment horizontal="center" vertical="center" wrapText="1"/>
    </xf>
    <xf numFmtId="2" fontId="20" fillId="14" borderId="1" xfId="0" applyNumberFormat="1" applyFont="1" applyFill="1" applyBorder="1" applyAlignment="1">
      <alignment horizontal="center" vertical="center" wrapText="1"/>
    </xf>
    <xf numFmtId="164" fontId="20" fillId="14" borderId="1" xfId="0" applyNumberFormat="1" applyFont="1" applyFill="1" applyBorder="1" applyAlignment="1">
      <alignment horizontal="center" vertical="center" wrapText="1"/>
    </xf>
    <xf numFmtId="164" fontId="18" fillId="14" borderId="1" xfId="0" applyNumberFormat="1" applyFont="1" applyFill="1" applyBorder="1" applyAlignment="1">
      <alignment horizontal="center" vertical="center" wrapText="1"/>
    </xf>
    <xf numFmtId="164" fontId="29" fillId="14" borderId="1" xfId="0" applyNumberFormat="1" applyFont="1" applyFill="1" applyBorder="1" applyAlignment="1">
      <alignment horizontal="center" vertical="center" wrapText="1"/>
    </xf>
    <xf numFmtId="164" fontId="21" fillId="14" borderId="1" xfId="0" applyNumberFormat="1" applyFont="1" applyFill="1" applyBorder="1" applyAlignment="1">
      <alignment horizontal="center" vertical="center" wrapText="1"/>
    </xf>
    <xf numFmtId="164" fontId="34" fillId="14" borderId="1" xfId="0" applyNumberFormat="1" applyFont="1" applyFill="1" applyBorder="1" applyAlignment="1">
      <alignment horizontal="center" vertical="center" wrapText="1"/>
    </xf>
    <xf numFmtId="164" fontId="35" fillId="1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30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4"/>
  <sheetViews>
    <sheetView tabSelected="1" topLeftCell="A37" zoomScale="60" zoomScaleNormal="60" zoomScaleSheetLayoutView="70" workbookViewId="0">
      <selection activeCell="A177" sqref="A177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21" customWidth="1"/>
    <col min="11" max="11" width="71.140625" customWidth="1"/>
  </cols>
  <sheetData>
    <row r="1" spans="1:11" ht="26.45" customHeight="1" x14ac:dyDescent="0.25">
      <c r="A1" s="304" t="s">
        <v>43</v>
      </c>
      <c r="B1" s="304"/>
      <c r="C1" s="304"/>
      <c r="D1" s="304"/>
      <c r="E1" s="304"/>
      <c r="F1" s="304"/>
      <c r="G1" s="304"/>
      <c r="H1" s="304"/>
      <c r="I1" s="304"/>
      <c r="J1" s="304"/>
      <c r="K1" s="2"/>
    </row>
    <row r="2" spans="1:11" x14ac:dyDescent="0.25">
      <c r="A2" s="304" t="s">
        <v>351</v>
      </c>
      <c r="B2" s="304"/>
      <c r="C2" s="304"/>
      <c r="D2" s="304"/>
      <c r="E2" s="304"/>
      <c r="F2" s="304"/>
      <c r="G2" s="304"/>
      <c r="H2" s="304"/>
      <c r="I2" s="304"/>
      <c r="J2" s="304"/>
      <c r="K2" s="2"/>
    </row>
    <row r="3" spans="1:11" x14ac:dyDescent="0.25">
      <c r="A3" s="304" t="s">
        <v>39</v>
      </c>
      <c r="B3" s="304"/>
      <c r="C3" s="304"/>
      <c r="D3" s="304"/>
      <c r="E3" s="304"/>
      <c r="F3" s="304"/>
      <c r="G3" s="304"/>
      <c r="H3" s="304"/>
      <c r="I3" s="304"/>
      <c r="J3" s="304"/>
      <c r="K3" s="2"/>
    </row>
    <row r="4" spans="1:11" x14ac:dyDescent="0.25">
      <c r="A4" s="305" t="s">
        <v>36</v>
      </c>
      <c r="B4" s="305"/>
      <c r="C4" s="305"/>
      <c r="D4" s="305"/>
      <c r="E4" s="305"/>
      <c r="F4" s="305"/>
      <c r="G4" s="305"/>
      <c r="H4" s="305"/>
      <c r="I4" s="305"/>
      <c r="J4" s="305"/>
      <c r="K4" s="3"/>
    </row>
    <row r="5" spans="1:11" x14ac:dyDescent="0.25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.75" x14ac:dyDescent="0.25">
      <c r="A6" s="146" t="s">
        <v>0</v>
      </c>
      <c r="B6" s="146" t="s">
        <v>1</v>
      </c>
      <c r="C6" s="147" t="s">
        <v>2</v>
      </c>
      <c r="D6" s="147" t="s">
        <v>2</v>
      </c>
      <c r="E6" s="147" t="s">
        <v>2</v>
      </c>
      <c r="F6" s="146" t="s">
        <v>3</v>
      </c>
      <c r="G6" s="146" t="s">
        <v>4</v>
      </c>
      <c r="H6" s="146" t="s">
        <v>5</v>
      </c>
      <c r="I6" s="146" t="s">
        <v>6</v>
      </c>
      <c r="J6" s="146" t="s">
        <v>7</v>
      </c>
      <c r="K6" s="7"/>
    </row>
    <row r="7" spans="1:11" x14ac:dyDescent="0.25">
      <c r="A7" s="142" t="s">
        <v>8</v>
      </c>
      <c r="B7" s="142" t="s">
        <v>9</v>
      </c>
      <c r="C7" s="143" t="s">
        <v>10</v>
      </c>
      <c r="D7" s="143" t="s">
        <v>11</v>
      </c>
      <c r="E7" s="143" t="s">
        <v>12</v>
      </c>
      <c r="F7" s="143" t="s">
        <v>13</v>
      </c>
      <c r="G7" s="143" t="s">
        <v>14</v>
      </c>
      <c r="H7" s="143" t="s">
        <v>15</v>
      </c>
      <c r="I7" s="143" t="s">
        <v>16</v>
      </c>
      <c r="J7" s="144" t="s">
        <v>17</v>
      </c>
      <c r="K7" s="8"/>
    </row>
    <row r="8" spans="1:11" ht="101.25" x14ac:dyDescent="0.25">
      <c r="A8" s="41" t="s">
        <v>18</v>
      </c>
      <c r="B8" s="41" t="s">
        <v>104</v>
      </c>
      <c r="C8" s="25">
        <v>2210</v>
      </c>
      <c r="D8" s="25"/>
      <c r="E8" s="25"/>
      <c r="F8" s="294">
        <v>29854</v>
      </c>
      <c r="G8" s="40" t="s">
        <v>19</v>
      </c>
      <c r="H8" s="40" t="s">
        <v>311</v>
      </c>
      <c r="I8" s="40" t="s">
        <v>301</v>
      </c>
      <c r="J8" s="36" t="s">
        <v>37</v>
      </c>
      <c r="K8" s="9"/>
    </row>
    <row r="9" spans="1:11" s="115" customFormat="1" ht="52.15" customHeight="1" x14ac:dyDescent="0.25">
      <c r="A9" s="41" t="s">
        <v>18</v>
      </c>
      <c r="B9" s="41" t="s">
        <v>104</v>
      </c>
      <c r="C9" s="25">
        <v>2210</v>
      </c>
      <c r="D9" s="25"/>
      <c r="E9" s="25"/>
      <c r="F9" s="294">
        <v>5747</v>
      </c>
      <c r="G9" s="40" t="s">
        <v>19</v>
      </c>
      <c r="H9" s="40" t="s">
        <v>311</v>
      </c>
      <c r="I9" s="40" t="s">
        <v>338</v>
      </c>
      <c r="J9" s="36" t="s">
        <v>37</v>
      </c>
      <c r="K9" s="9"/>
    </row>
    <row r="10" spans="1:11" s="115" customFormat="1" ht="40.5" x14ac:dyDescent="0.25">
      <c r="A10" s="41" t="s">
        <v>18</v>
      </c>
      <c r="B10" s="145" t="s">
        <v>185</v>
      </c>
      <c r="C10" s="119" t="s">
        <v>186</v>
      </c>
      <c r="D10" s="25"/>
      <c r="E10" s="25"/>
      <c r="F10" s="295">
        <v>10785</v>
      </c>
      <c r="G10" s="36" t="s">
        <v>19</v>
      </c>
      <c r="H10" s="119" t="s">
        <v>187</v>
      </c>
      <c r="I10" s="40"/>
      <c r="J10" s="36" t="s">
        <v>37</v>
      </c>
      <c r="K10" s="9"/>
    </row>
    <row r="11" spans="1:11" s="115" customFormat="1" ht="40.5" x14ac:dyDescent="0.25">
      <c r="A11" s="41" t="s">
        <v>350</v>
      </c>
      <c r="B11" s="145" t="s">
        <v>347</v>
      </c>
      <c r="C11" s="119" t="s">
        <v>186</v>
      </c>
      <c r="D11" s="25"/>
      <c r="E11" s="25"/>
      <c r="F11" s="295">
        <v>12320</v>
      </c>
      <c r="G11" s="36" t="s">
        <v>19</v>
      </c>
      <c r="H11" s="40" t="s">
        <v>311</v>
      </c>
      <c r="I11" s="40" t="s">
        <v>349</v>
      </c>
      <c r="J11" s="36" t="s">
        <v>37</v>
      </c>
      <c r="K11" s="9"/>
    </row>
    <row r="12" spans="1:11" s="115" customFormat="1" ht="40.5" x14ac:dyDescent="0.25">
      <c r="A12" s="41" t="s">
        <v>346</v>
      </c>
      <c r="B12" s="145" t="s">
        <v>347</v>
      </c>
      <c r="C12" s="119" t="s">
        <v>186</v>
      </c>
      <c r="D12" s="25"/>
      <c r="E12" s="25"/>
      <c r="F12" s="295">
        <v>18620</v>
      </c>
      <c r="G12" s="36" t="s">
        <v>19</v>
      </c>
      <c r="H12" s="40" t="s">
        <v>311</v>
      </c>
      <c r="I12" s="40" t="s">
        <v>348</v>
      </c>
      <c r="J12" s="36" t="s">
        <v>37</v>
      </c>
      <c r="K12" s="9"/>
    </row>
    <row r="13" spans="1:11" ht="121.5" x14ac:dyDescent="0.25">
      <c r="A13" s="37" t="s">
        <v>48</v>
      </c>
      <c r="B13" s="41" t="s">
        <v>49</v>
      </c>
      <c r="C13" s="25">
        <v>2210</v>
      </c>
      <c r="D13" s="25"/>
      <c r="E13" s="25"/>
      <c r="F13" s="296">
        <v>0</v>
      </c>
      <c r="G13" s="40" t="s">
        <v>19</v>
      </c>
      <c r="H13" s="40" t="s">
        <v>311</v>
      </c>
      <c r="I13" s="40" t="s">
        <v>337</v>
      </c>
      <c r="J13" s="36" t="s">
        <v>37</v>
      </c>
      <c r="K13" s="9"/>
    </row>
    <row r="14" spans="1:11" s="115" customFormat="1" ht="81.599999999999994" customHeight="1" x14ac:dyDescent="0.25">
      <c r="A14" s="37" t="s">
        <v>343</v>
      </c>
      <c r="B14" s="41" t="s">
        <v>342</v>
      </c>
      <c r="C14" s="25">
        <v>2240</v>
      </c>
      <c r="D14" s="25"/>
      <c r="E14" s="25"/>
      <c r="F14" s="297">
        <v>10789</v>
      </c>
      <c r="G14" s="40" t="s">
        <v>19</v>
      </c>
      <c r="H14" s="40" t="s">
        <v>311</v>
      </c>
      <c r="I14" s="40"/>
      <c r="J14" s="36" t="s">
        <v>37</v>
      </c>
      <c r="K14" s="9"/>
    </row>
    <row r="15" spans="1:11" s="115" customFormat="1" ht="82.15" customHeight="1" x14ac:dyDescent="0.25">
      <c r="A15" s="37" t="s">
        <v>341</v>
      </c>
      <c r="B15" s="41" t="s">
        <v>340</v>
      </c>
      <c r="C15" s="25">
        <v>2240</v>
      </c>
      <c r="D15" s="25"/>
      <c r="E15" s="25"/>
      <c r="F15" s="297">
        <v>4490</v>
      </c>
      <c r="G15" s="40" t="s">
        <v>19</v>
      </c>
      <c r="H15" s="40" t="s">
        <v>311</v>
      </c>
      <c r="I15" s="40" t="s">
        <v>344</v>
      </c>
      <c r="J15" s="36" t="s">
        <v>37</v>
      </c>
      <c r="K15" s="9"/>
    </row>
    <row r="16" spans="1:11" s="115" customFormat="1" ht="82.15" customHeight="1" x14ac:dyDescent="0.25">
      <c r="A16" s="41" t="s">
        <v>45</v>
      </c>
      <c r="B16" s="43" t="s">
        <v>50</v>
      </c>
      <c r="C16" s="25">
        <v>2240</v>
      </c>
      <c r="D16" s="25"/>
      <c r="E16" s="25"/>
      <c r="F16" s="217">
        <v>6000</v>
      </c>
      <c r="G16" s="40" t="s">
        <v>19</v>
      </c>
      <c r="H16" s="40" t="s">
        <v>311</v>
      </c>
      <c r="I16" s="40"/>
      <c r="J16" s="36" t="s">
        <v>37</v>
      </c>
      <c r="K16" s="9"/>
    </row>
    <row r="17" spans="1:11" ht="118.15" customHeight="1" x14ac:dyDescent="0.25">
      <c r="A17" s="41" t="s">
        <v>45</v>
      </c>
      <c r="B17" s="43" t="s">
        <v>50</v>
      </c>
      <c r="C17" s="25">
        <v>2240</v>
      </c>
      <c r="D17" s="25"/>
      <c r="E17" s="25"/>
      <c r="F17" s="217">
        <v>5191</v>
      </c>
      <c r="G17" s="40" t="s">
        <v>19</v>
      </c>
      <c r="H17" s="40" t="s">
        <v>311</v>
      </c>
      <c r="I17" s="40" t="s">
        <v>339</v>
      </c>
      <c r="J17" s="36" t="s">
        <v>37</v>
      </c>
      <c r="K17" s="9"/>
    </row>
    <row r="18" spans="1:11" s="115" customFormat="1" ht="66" customHeight="1" x14ac:dyDescent="0.25">
      <c r="A18" s="41" t="s">
        <v>45</v>
      </c>
      <c r="B18" s="43" t="s">
        <v>203</v>
      </c>
      <c r="C18" s="25">
        <v>2240</v>
      </c>
      <c r="D18" s="25"/>
      <c r="E18" s="25"/>
      <c r="F18" s="217">
        <v>10000</v>
      </c>
      <c r="G18" s="40" t="s">
        <v>19</v>
      </c>
      <c r="H18" s="40" t="s">
        <v>202</v>
      </c>
      <c r="I18" s="40"/>
      <c r="J18" s="36" t="s">
        <v>37</v>
      </c>
      <c r="K18" s="9"/>
    </row>
    <row r="19" spans="1:11" ht="40.5" x14ac:dyDescent="0.25">
      <c r="A19" s="41" t="s">
        <v>88</v>
      </c>
      <c r="B19" s="43" t="s">
        <v>51</v>
      </c>
      <c r="C19" s="44">
        <v>2240</v>
      </c>
      <c r="D19" s="44"/>
      <c r="E19" s="44"/>
      <c r="F19" s="238">
        <v>0</v>
      </c>
      <c r="G19" s="40" t="s">
        <v>19</v>
      </c>
      <c r="H19" s="40" t="s">
        <v>287</v>
      </c>
      <c r="I19" s="40" t="s">
        <v>295</v>
      </c>
      <c r="J19" s="36" t="s">
        <v>37</v>
      </c>
      <c r="K19" s="9"/>
    </row>
    <row r="20" spans="1:11" ht="101.25" x14ac:dyDescent="0.25">
      <c r="A20" s="45" t="s">
        <v>25</v>
      </c>
      <c r="B20" s="45" t="s">
        <v>52</v>
      </c>
      <c r="C20" s="25">
        <v>2240</v>
      </c>
      <c r="D20" s="25"/>
      <c r="E20" s="25"/>
      <c r="F20" s="42">
        <v>12720</v>
      </c>
      <c r="G20" s="40" t="s">
        <v>19</v>
      </c>
      <c r="H20" s="40" t="s">
        <v>47</v>
      </c>
      <c r="I20" s="40"/>
      <c r="J20" s="36" t="s">
        <v>37</v>
      </c>
      <c r="K20" s="10"/>
    </row>
    <row r="21" spans="1:11" ht="60.75" x14ac:dyDescent="0.25">
      <c r="A21" s="45" t="s">
        <v>26</v>
      </c>
      <c r="B21" s="45" t="s">
        <v>53</v>
      </c>
      <c r="C21" s="25">
        <v>2240</v>
      </c>
      <c r="D21" s="25"/>
      <c r="E21" s="25"/>
      <c r="F21" s="299">
        <v>2580</v>
      </c>
      <c r="G21" s="40" t="s">
        <v>19</v>
      </c>
      <c r="H21" s="40" t="s">
        <v>213</v>
      </c>
      <c r="I21" s="40" t="s">
        <v>211</v>
      </c>
      <c r="J21" s="36" t="s">
        <v>37</v>
      </c>
      <c r="K21" s="10"/>
    </row>
    <row r="22" spans="1:11" s="115" customFormat="1" ht="81" x14ac:dyDescent="0.25">
      <c r="A22" s="45" t="s">
        <v>26</v>
      </c>
      <c r="B22" s="45" t="s">
        <v>210</v>
      </c>
      <c r="C22" s="25">
        <v>2240</v>
      </c>
      <c r="D22" s="25"/>
      <c r="E22" s="25"/>
      <c r="F22" s="299">
        <v>993</v>
      </c>
      <c r="G22" s="40" t="s">
        <v>19</v>
      </c>
      <c r="H22" s="40" t="s">
        <v>213</v>
      </c>
      <c r="I22" s="40" t="s">
        <v>212</v>
      </c>
      <c r="J22" s="36" t="s">
        <v>37</v>
      </c>
      <c r="K22" s="10"/>
    </row>
    <row r="23" spans="1:11" ht="101.25" x14ac:dyDescent="0.25">
      <c r="A23" s="45" t="s">
        <v>26</v>
      </c>
      <c r="B23" s="45" t="s">
        <v>220</v>
      </c>
      <c r="C23" s="25">
        <v>2240</v>
      </c>
      <c r="D23" s="25"/>
      <c r="E23" s="25"/>
      <c r="F23" s="299">
        <v>2905</v>
      </c>
      <c r="G23" s="40" t="s">
        <v>19</v>
      </c>
      <c r="H23" s="40" t="s">
        <v>213</v>
      </c>
      <c r="I23" s="40" t="s">
        <v>221</v>
      </c>
      <c r="J23" s="36" t="s">
        <v>37</v>
      </c>
      <c r="K23" s="10"/>
    </row>
    <row r="24" spans="1:11" ht="60.75" x14ac:dyDescent="0.25">
      <c r="A24" s="45" t="s">
        <v>44</v>
      </c>
      <c r="B24" s="45" t="s">
        <v>105</v>
      </c>
      <c r="C24" s="44">
        <v>2240</v>
      </c>
      <c r="D24" s="44"/>
      <c r="E24" s="44"/>
      <c r="F24" s="217">
        <v>1.5</v>
      </c>
      <c r="G24" s="40" t="s">
        <v>19</v>
      </c>
      <c r="H24" s="40" t="s">
        <v>47</v>
      </c>
      <c r="I24" s="40" t="s">
        <v>108</v>
      </c>
      <c r="J24" s="36" t="s">
        <v>37</v>
      </c>
      <c r="K24" s="10"/>
    </row>
    <row r="25" spans="1:11" ht="60.75" x14ac:dyDescent="0.25">
      <c r="A25" s="45" t="s">
        <v>44</v>
      </c>
      <c r="B25" s="45" t="s">
        <v>106</v>
      </c>
      <c r="C25" s="44">
        <v>2240</v>
      </c>
      <c r="D25" s="44"/>
      <c r="E25" s="44"/>
      <c r="F25" s="217">
        <v>1.5</v>
      </c>
      <c r="G25" s="40" t="s">
        <v>19</v>
      </c>
      <c r="H25" s="40" t="s">
        <v>47</v>
      </c>
      <c r="I25" s="40"/>
      <c r="J25" s="36" t="s">
        <v>37</v>
      </c>
      <c r="K25" s="10"/>
    </row>
    <row r="26" spans="1:11" s="115" customFormat="1" ht="60.75" x14ac:dyDescent="0.25">
      <c r="A26" s="45" t="s">
        <v>44</v>
      </c>
      <c r="B26" s="45" t="s">
        <v>106</v>
      </c>
      <c r="C26" s="44">
        <v>2240</v>
      </c>
      <c r="D26" s="44"/>
      <c r="E26" s="44"/>
      <c r="F26" s="217">
        <v>550</v>
      </c>
      <c r="G26" s="40" t="s">
        <v>19</v>
      </c>
      <c r="H26" s="40" t="s">
        <v>236</v>
      </c>
      <c r="I26" s="40"/>
      <c r="J26" s="36" t="s">
        <v>37</v>
      </c>
      <c r="K26" s="10"/>
    </row>
    <row r="27" spans="1:11" s="115" customFormat="1" ht="60.75" x14ac:dyDescent="0.25">
      <c r="A27" s="45" t="s">
        <v>44</v>
      </c>
      <c r="B27" s="45" t="s">
        <v>244</v>
      </c>
      <c r="C27" s="44">
        <v>2240</v>
      </c>
      <c r="D27" s="44"/>
      <c r="E27" s="44"/>
      <c r="F27" s="217">
        <v>1400</v>
      </c>
      <c r="G27" s="40" t="s">
        <v>19</v>
      </c>
      <c r="H27" s="40" t="s">
        <v>236</v>
      </c>
      <c r="I27" s="40"/>
      <c r="J27" s="36" t="s">
        <v>37</v>
      </c>
      <c r="K27" s="10"/>
    </row>
    <row r="28" spans="1:11" ht="60.75" x14ac:dyDescent="0.25">
      <c r="A28" s="45" t="s">
        <v>27</v>
      </c>
      <c r="B28" s="45" t="s">
        <v>28</v>
      </c>
      <c r="C28" s="25">
        <v>2240</v>
      </c>
      <c r="D28" s="25"/>
      <c r="E28" s="25"/>
      <c r="F28" s="237">
        <v>0</v>
      </c>
      <c r="G28" s="40" t="s">
        <v>19</v>
      </c>
      <c r="H28" s="40" t="s">
        <v>287</v>
      </c>
      <c r="I28" s="40" t="s">
        <v>291</v>
      </c>
      <c r="J28" s="36" t="s">
        <v>37</v>
      </c>
      <c r="K28" s="10"/>
    </row>
    <row r="29" spans="1:11" ht="40.5" x14ac:dyDescent="0.25">
      <c r="A29" s="26" t="s">
        <v>86</v>
      </c>
      <c r="B29" s="45" t="s">
        <v>55</v>
      </c>
      <c r="C29" s="25">
        <v>2240</v>
      </c>
      <c r="D29" s="25"/>
      <c r="E29" s="25"/>
      <c r="F29" s="299">
        <v>9150</v>
      </c>
      <c r="G29" s="40" t="s">
        <v>19</v>
      </c>
      <c r="H29" s="40" t="s">
        <v>65</v>
      </c>
      <c r="I29" s="40" t="s">
        <v>150</v>
      </c>
      <c r="J29" s="36" t="s">
        <v>37</v>
      </c>
      <c r="K29" s="10"/>
    </row>
    <row r="30" spans="1:11" ht="40.5" x14ac:dyDescent="0.25">
      <c r="A30" s="27" t="s">
        <v>26</v>
      </c>
      <c r="B30" s="27" t="s">
        <v>54</v>
      </c>
      <c r="C30" s="25">
        <v>2240</v>
      </c>
      <c r="D30" s="25"/>
      <c r="E30" s="25"/>
      <c r="F30" s="298">
        <v>554</v>
      </c>
      <c r="G30" s="40" t="s">
        <v>19</v>
      </c>
      <c r="H30" s="40" t="s">
        <v>287</v>
      </c>
      <c r="I30" s="40" t="s">
        <v>292</v>
      </c>
      <c r="J30" s="36" t="s">
        <v>37</v>
      </c>
      <c r="K30" s="10"/>
    </row>
    <row r="31" spans="1:11" ht="81" x14ac:dyDescent="0.25">
      <c r="A31" s="45" t="s">
        <v>20</v>
      </c>
      <c r="B31" s="45" t="s">
        <v>56</v>
      </c>
      <c r="C31" s="25">
        <v>2240</v>
      </c>
      <c r="D31" s="25"/>
      <c r="E31" s="25"/>
      <c r="F31" s="299">
        <v>220</v>
      </c>
      <c r="G31" s="40" t="s">
        <v>19</v>
      </c>
      <c r="H31" s="40" t="s">
        <v>47</v>
      </c>
      <c r="I31" s="40"/>
      <c r="J31" s="36" t="s">
        <v>37</v>
      </c>
      <c r="K31" s="10"/>
    </row>
    <row r="32" spans="1:11" ht="141.75" x14ac:dyDescent="0.25">
      <c r="A32" s="45" t="s">
        <v>20</v>
      </c>
      <c r="B32" s="45" t="s">
        <v>29</v>
      </c>
      <c r="C32" s="25">
        <v>2240</v>
      </c>
      <c r="D32" s="25"/>
      <c r="E32" s="25"/>
      <c r="F32" s="42">
        <v>40366</v>
      </c>
      <c r="G32" s="40" t="s">
        <v>19</v>
      </c>
      <c r="H32" s="40" t="s">
        <v>311</v>
      </c>
      <c r="I32" s="40" t="s">
        <v>352</v>
      </c>
      <c r="J32" s="36" t="s">
        <v>37</v>
      </c>
      <c r="K32" s="10"/>
    </row>
    <row r="33" spans="1:11" s="115" customFormat="1" ht="40.5" x14ac:dyDescent="0.25">
      <c r="A33" s="45" t="s">
        <v>180</v>
      </c>
      <c r="B33" s="45" t="s">
        <v>165</v>
      </c>
      <c r="C33" s="25">
        <v>2240</v>
      </c>
      <c r="D33" s="25"/>
      <c r="E33" s="25"/>
      <c r="F33" s="299">
        <v>1566</v>
      </c>
      <c r="G33" s="40" t="s">
        <v>19</v>
      </c>
      <c r="H33" s="40" t="s">
        <v>79</v>
      </c>
      <c r="I33" s="40"/>
      <c r="J33" s="36" t="s">
        <v>37</v>
      </c>
      <c r="K33" s="10"/>
    </row>
    <row r="34" spans="1:11" s="115" customFormat="1" ht="37.9" customHeight="1" x14ac:dyDescent="0.25">
      <c r="A34" s="45" t="s">
        <v>180</v>
      </c>
      <c r="B34" s="45" t="s">
        <v>166</v>
      </c>
      <c r="C34" s="25">
        <v>2240</v>
      </c>
      <c r="D34" s="25"/>
      <c r="E34" s="25"/>
      <c r="F34" s="299">
        <v>1350</v>
      </c>
      <c r="G34" s="40" t="s">
        <v>19</v>
      </c>
      <c r="H34" s="40" t="s">
        <v>79</v>
      </c>
      <c r="I34" s="40"/>
      <c r="J34" s="36" t="s">
        <v>37</v>
      </c>
      <c r="K34" s="10"/>
    </row>
    <row r="35" spans="1:11" s="115" customFormat="1" ht="37.9" customHeight="1" x14ac:dyDescent="0.25">
      <c r="A35" s="45" t="s">
        <v>20</v>
      </c>
      <c r="B35" s="150" t="s">
        <v>189</v>
      </c>
      <c r="C35" s="25">
        <v>2240</v>
      </c>
      <c r="D35" s="25"/>
      <c r="E35" s="25"/>
      <c r="F35" s="151">
        <v>20783</v>
      </c>
      <c r="G35" s="40" t="s">
        <v>19</v>
      </c>
      <c r="H35" s="40" t="s">
        <v>187</v>
      </c>
      <c r="I35" s="40"/>
      <c r="J35" s="36" t="s">
        <v>37</v>
      </c>
      <c r="K35" s="10"/>
    </row>
    <row r="36" spans="1:11" s="115" customFormat="1" ht="37.9" customHeight="1" x14ac:dyDescent="0.25">
      <c r="A36" s="107" t="s">
        <v>230</v>
      </c>
      <c r="B36" s="107" t="s">
        <v>231</v>
      </c>
      <c r="C36" s="25">
        <v>2240</v>
      </c>
      <c r="D36" s="25"/>
      <c r="E36" s="25"/>
      <c r="F36" s="300">
        <v>2000</v>
      </c>
      <c r="G36" s="40" t="s">
        <v>19</v>
      </c>
      <c r="H36" s="40" t="s">
        <v>213</v>
      </c>
      <c r="I36" s="40"/>
      <c r="J36" s="36" t="s">
        <v>37</v>
      </c>
      <c r="K36" s="10"/>
    </row>
    <row r="37" spans="1:11" ht="40.5" x14ac:dyDescent="0.25">
      <c r="A37" s="27" t="s">
        <v>30</v>
      </c>
      <c r="B37" s="45" t="s">
        <v>57</v>
      </c>
      <c r="C37" s="48">
        <v>2271</v>
      </c>
      <c r="D37" s="46"/>
      <c r="E37" s="46"/>
      <c r="F37" s="299">
        <v>4730</v>
      </c>
      <c r="G37" s="40" t="s">
        <v>19</v>
      </c>
      <c r="H37" s="40" t="s">
        <v>47</v>
      </c>
      <c r="I37" s="47"/>
      <c r="J37" s="36" t="s">
        <v>37</v>
      </c>
      <c r="K37" s="10"/>
    </row>
    <row r="38" spans="1:11" s="115" customFormat="1" ht="40.5" x14ac:dyDescent="0.25">
      <c r="A38" s="27" t="s">
        <v>30</v>
      </c>
      <c r="B38" s="45" t="s">
        <v>57</v>
      </c>
      <c r="C38" s="48">
        <v>2271</v>
      </c>
      <c r="D38" s="46"/>
      <c r="E38" s="46"/>
      <c r="F38" s="299">
        <v>3900</v>
      </c>
      <c r="G38" s="40" t="s">
        <v>19</v>
      </c>
      <c r="H38" s="40" t="s">
        <v>79</v>
      </c>
      <c r="I38" s="47"/>
      <c r="J38" s="36" t="s">
        <v>37</v>
      </c>
      <c r="K38" s="10"/>
    </row>
    <row r="39" spans="1:11" s="115" customFormat="1" ht="40.5" x14ac:dyDescent="0.25">
      <c r="A39" s="27" t="s">
        <v>30</v>
      </c>
      <c r="B39" s="149" t="s">
        <v>57</v>
      </c>
      <c r="C39" s="48">
        <v>2271</v>
      </c>
      <c r="D39" s="46"/>
      <c r="E39" s="46"/>
      <c r="F39" s="303">
        <v>2393</v>
      </c>
      <c r="G39" s="40" t="s">
        <v>19</v>
      </c>
      <c r="H39" s="40" t="s">
        <v>311</v>
      </c>
      <c r="I39" s="47"/>
      <c r="J39" s="36" t="s">
        <v>37</v>
      </c>
      <c r="K39" s="10"/>
    </row>
    <row r="40" spans="1:11" ht="40.5" x14ac:dyDescent="0.3">
      <c r="A40" s="45" t="s">
        <v>109</v>
      </c>
      <c r="B40" s="45" t="s">
        <v>31</v>
      </c>
      <c r="C40" s="25">
        <v>2272</v>
      </c>
      <c r="D40" s="25"/>
      <c r="E40" s="25"/>
      <c r="F40" s="299">
        <v>451.7</v>
      </c>
      <c r="G40" s="40" t="s">
        <v>19</v>
      </c>
      <c r="H40" s="40" t="s">
        <v>47</v>
      </c>
      <c r="I40" s="132" t="s">
        <v>160</v>
      </c>
      <c r="J40" s="36" t="s">
        <v>37</v>
      </c>
      <c r="K40" s="10"/>
    </row>
    <row r="41" spans="1:11" s="115" customFormat="1" ht="81" x14ac:dyDescent="0.25">
      <c r="A41" s="45" t="s">
        <v>109</v>
      </c>
      <c r="B41" s="45" t="s">
        <v>159</v>
      </c>
      <c r="C41" s="25">
        <v>2272</v>
      </c>
      <c r="D41" s="25"/>
      <c r="E41" s="25"/>
      <c r="F41" s="299">
        <v>917.3</v>
      </c>
      <c r="G41" s="40" t="s">
        <v>19</v>
      </c>
      <c r="H41" s="40" t="s">
        <v>76</v>
      </c>
      <c r="I41" s="40" t="s">
        <v>161</v>
      </c>
      <c r="J41" s="36" t="s">
        <v>37</v>
      </c>
      <c r="K41" s="10"/>
    </row>
    <row r="42" spans="1:11" s="115" customFormat="1" ht="40.5" x14ac:dyDescent="0.25">
      <c r="A42" s="45" t="s">
        <v>109</v>
      </c>
      <c r="B42" s="149" t="s">
        <v>188</v>
      </c>
      <c r="C42" s="25">
        <v>2272</v>
      </c>
      <c r="D42" s="25"/>
      <c r="E42" s="25"/>
      <c r="F42" s="302">
        <v>1897</v>
      </c>
      <c r="G42" s="40" t="s">
        <v>19</v>
      </c>
      <c r="H42" s="40" t="s">
        <v>202</v>
      </c>
      <c r="I42" s="40" t="s">
        <v>204</v>
      </c>
      <c r="J42" s="36" t="s">
        <v>37</v>
      </c>
      <c r="K42" s="10"/>
    </row>
    <row r="43" spans="1:11" ht="60.75" x14ac:dyDescent="0.25">
      <c r="A43" s="45" t="s">
        <v>32</v>
      </c>
      <c r="B43" s="45" t="s">
        <v>33</v>
      </c>
      <c r="C43" s="25">
        <v>2273</v>
      </c>
      <c r="D43" s="25"/>
      <c r="E43" s="25"/>
      <c r="F43" s="301">
        <v>9755</v>
      </c>
      <c r="G43" s="40" t="s">
        <v>19</v>
      </c>
      <c r="H43" s="40" t="s">
        <v>287</v>
      </c>
      <c r="I43" s="40" t="s">
        <v>293</v>
      </c>
      <c r="J43" s="36" t="s">
        <v>37</v>
      </c>
      <c r="K43" s="10"/>
    </row>
    <row r="44" spans="1:11" ht="40.5" x14ac:dyDescent="0.25">
      <c r="A44" s="45" t="s">
        <v>34</v>
      </c>
      <c r="B44" s="45" t="s">
        <v>58</v>
      </c>
      <c r="C44" s="25">
        <v>2273</v>
      </c>
      <c r="D44" s="25"/>
      <c r="E44" s="25"/>
      <c r="F44" s="299">
        <v>4608</v>
      </c>
      <c r="G44" s="40" t="s">
        <v>19</v>
      </c>
      <c r="H44" s="40" t="s">
        <v>287</v>
      </c>
      <c r="I44" s="40" t="s">
        <v>294</v>
      </c>
      <c r="J44" s="36" t="s">
        <v>37</v>
      </c>
      <c r="K44" s="10"/>
    </row>
    <row r="45" spans="1:11" s="115" customFormat="1" ht="40.5" x14ac:dyDescent="0.25">
      <c r="A45" s="45" t="s">
        <v>35</v>
      </c>
      <c r="B45" s="45" t="s">
        <v>59</v>
      </c>
      <c r="C45" s="25">
        <v>2275</v>
      </c>
      <c r="D45" s="25"/>
      <c r="E45" s="25"/>
      <c r="F45" s="299">
        <v>300</v>
      </c>
      <c r="G45" s="40" t="s">
        <v>19</v>
      </c>
      <c r="H45" s="40" t="s">
        <v>79</v>
      </c>
      <c r="I45" s="40"/>
      <c r="J45" s="36" t="s">
        <v>37</v>
      </c>
      <c r="K45" s="10"/>
    </row>
    <row r="46" spans="1:11" ht="40.5" x14ac:dyDescent="0.25">
      <c r="A46" s="45" t="s">
        <v>35</v>
      </c>
      <c r="B46" s="45" t="s">
        <v>59</v>
      </c>
      <c r="C46" s="25">
        <v>2275</v>
      </c>
      <c r="D46" s="25"/>
      <c r="E46" s="25"/>
      <c r="F46" s="299">
        <v>200</v>
      </c>
      <c r="G46" s="40" t="s">
        <v>19</v>
      </c>
      <c r="H46" s="40" t="s">
        <v>47</v>
      </c>
      <c r="I46" s="40"/>
      <c r="J46" s="36" t="s">
        <v>37</v>
      </c>
      <c r="K46" s="10"/>
    </row>
    <row r="47" spans="1:11" ht="60.75" x14ac:dyDescent="0.25">
      <c r="A47" s="27" t="s">
        <v>60</v>
      </c>
      <c r="B47" s="26" t="s">
        <v>245</v>
      </c>
      <c r="C47" s="49">
        <v>2282</v>
      </c>
      <c r="D47" s="25"/>
      <c r="E47" s="25"/>
      <c r="F47" s="293">
        <v>0</v>
      </c>
      <c r="G47" s="40" t="s">
        <v>19</v>
      </c>
      <c r="H47" s="40" t="s">
        <v>311</v>
      </c>
      <c r="I47" s="40" t="s">
        <v>246</v>
      </c>
      <c r="J47" s="36" t="s">
        <v>37</v>
      </c>
      <c r="K47" s="10"/>
    </row>
    <row r="48" spans="1:11" ht="33" customHeight="1" x14ac:dyDescent="0.25">
      <c r="A48" s="62" t="s">
        <v>46</v>
      </c>
      <c r="B48" s="63"/>
      <c r="C48" s="64"/>
      <c r="D48" s="64"/>
      <c r="E48" s="64"/>
      <c r="F48" s="65">
        <f>SUM(F8:F47)</f>
        <v>240088</v>
      </c>
      <c r="G48" s="66"/>
      <c r="H48" s="66"/>
      <c r="I48" s="66"/>
      <c r="J48" s="81"/>
      <c r="K48" s="11"/>
    </row>
    <row r="49" spans="1:11" ht="101.25" x14ac:dyDescent="0.35">
      <c r="A49" s="26" t="s">
        <v>62</v>
      </c>
      <c r="B49" s="45" t="s">
        <v>61</v>
      </c>
      <c r="C49" s="25">
        <v>2240</v>
      </c>
      <c r="D49" s="50"/>
      <c r="E49" s="50"/>
      <c r="F49" s="243">
        <v>923184.51</v>
      </c>
      <c r="G49" s="39" t="s">
        <v>38</v>
      </c>
      <c r="H49" s="24" t="s">
        <v>47</v>
      </c>
      <c r="I49" s="93" t="s">
        <v>296</v>
      </c>
      <c r="J49" s="36" t="s">
        <v>37</v>
      </c>
      <c r="K49" s="12"/>
    </row>
    <row r="50" spans="1:11" s="115" customFormat="1" ht="135" customHeight="1" x14ac:dyDescent="0.35">
      <c r="A50" s="26" t="s">
        <v>62</v>
      </c>
      <c r="B50" s="45" t="s">
        <v>157</v>
      </c>
      <c r="C50" s="25">
        <v>2240</v>
      </c>
      <c r="D50" s="50"/>
      <c r="E50" s="50"/>
      <c r="F50" s="243">
        <v>333103.38</v>
      </c>
      <c r="G50" s="39" t="s">
        <v>99</v>
      </c>
      <c r="H50" s="24" t="s">
        <v>76</v>
      </c>
      <c r="I50" s="93" t="s">
        <v>297</v>
      </c>
      <c r="J50" s="36" t="s">
        <v>37</v>
      </c>
      <c r="K50" s="12"/>
    </row>
    <row r="51" spans="1:11" ht="39.6" customHeight="1" x14ac:dyDescent="0.35">
      <c r="A51" s="62" t="s">
        <v>63</v>
      </c>
      <c r="B51" s="82"/>
      <c r="C51" s="81"/>
      <c r="D51" s="83"/>
      <c r="E51" s="83"/>
      <c r="F51" s="84">
        <f>SUM(F49)+F50</f>
        <v>1256287.8900000001</v>
      </c>
      <c r="G51" s="66"/>
      <c r="H51" s="85"/>
      <c r="I51" s="86"/>
      <c r="J51" s="87"/>
      <c r="K51" s="12"/>
    </row>
    <row r="52" spans="1:11" s="115" customFormat="1" ht="39.6" customHeight="1" x14ac:dyDescent="0.35">
      <c r="A52" s="182" t="s">
        <v>179</v>
      </c>
      <c r="B52" s="183"/>
      <c r="C52" s="184"/>
      <c r="D52" s="185"/>
      <c r="E52" s="185"/>
      <c r="F52" s="186">
        <v>0</v>
      </c>
      <c r="G52" s="187"/>
      <c r="H52" s="188"/>
      <c r="I52" s="189"/>
      <c r="J52" s="190"/>
      <c r="K52" s="12"/>
    </row>
    <row r="53" spans="1:11" s="115" customFormat="1" ht="124.9" customHeight="1" x14ac:dyDescent="0.35">
      <c r="A53" s="27" t="s">
        <v>308</v>
      </c>
      <c r="B53" s="123" t="s">
        <v>130</v>
      </c>
      <c r="C53" s="117">
        <v>3132</v>
      </c>
      <c r="D53" s="118"/>
      <c r="E53" s="118"/>
      <c r="F53" s="128">
        <v>1674870</v>
      </c>
      <c r="G53" s="39" t="s">
        <v>38</v>
      </c>
      <c r="H53" s="119" t="s">
        <v>187</v>
      </c>
      <c r="I53" s="248" t="s">
        <v>190</v>
      </c>
      <c r="J53" s="36" t="s">
        <v>37</v>
      </c>
      <c r="K53" s="12"/>
    </row>
    <row r="54" spans="1:11" s="115" customFormat="1" ht="124.9" customHeight="1" x14ac:dyDescent="0.35">
      <c r="A54" s="37" t="s">
        <v>113</v>
      </c>
      <c r="B54" s="123" t="s">
        <v>162</v>
      </c>
      <c r="C54" s="117">
        <v>3132</v>
      </c>
      <c r="D54" s="118"/>
      <c r="E54" s="118"/>
      <c r="F54" s="128">
        <v>38500</v>
      </c>
      <c r="G54" s="40" t="s">
        <v>110</v>
      </c>
      <c r="H54" s="119" t="s">
        <v>213</v>
      </c>
      <c r="I54" s="112" t="s">
        <v>222</v>
      </c>
      <c r="J54" s="36" t="s">
        <v>37</v>
      </c>
      <c r="K54" s="12"/>
    </row>
    <row r="55" spans="1:11" s="115" customFormat="1" ht="124.9" customHeight="1" x14ac:dyDescent="0.35">
      <c r="A55" s="37" t="s">
        <v>113</v>
      </c>
      <c r="B55" s="123" t="s">
        <v>163</v>
      </c>
      <c r="C55" s="117">
        <v>3132</v>
      </c>
      <c r="D55" s="118"/>
      <c r="E55" s="118"/>
      <c r="F55" s="128">
        <v>7000</v>
      </c>
      <c r="G55" s="40" t="s">
        <v>110</v>
      </c>
      <c r="H55" s="119" t="s">
        <v>213</v>
      </c>
      <c r="I55" s="158" t="s">
        <v>223</v>
      </c>
      <c r="J55" s="36" t="s">
        <v>37</v>
      </c>
      <c r="K55" s="12"/>
    </row>
    <row r="56" spans="1:11" s="115" customFormat="1" ht="124.9" customHeight="1" x14ac:dyDescent="0.35">
      <c r="A56" s="121" t="s">
        <v>306</v>
      </c>
      <c r="B56" s="244" t="s">
        <v>131</v>
      </c>
      <c r="C56" s="117">
        <v>3132</v>
      </c>
      <c r="D56" s="118"/>
      <c r="E56" s="118"/>
      <c r="F56" s="241">
        <v>26405</v>
      </c>
      <c r="G56" s="40" t="s">
        <v>110</v>
      </c>
      <c r="H56" s="119" t="s">
        <v>287</v>
      </c>
      <c r="I56" s="242" t="s">
        <v>307</v>
      </c>
      <c r="J56" s="36" t="s">
        <v>37</v>
      </c>
      <c r="K56" s="12"/>
    </row>
    <row r="57" spans="1:11" s="115" customFormat="1" ht="161.44999999999999" customHeight="1" x14ac:dyDescent="0.35">
      <c r="A57" s="122" t="s">
        <v>305</v>
      </c>
      <c r="B57" s="236" t="s">
        <v>138</v>
      </c>
      <c r="C57" s="117">
        <v>3132</v>
      </c>
      <c r="D57" s="118"/>
      <c r="E57" s="118"/>
      <c r="F57" s="214">
        <v>0</v>
      </c>
      <c r="G57" s="39" t="s">
        <v>21</v>
      </c>
      <c r="H57" s="119" t="s">
        <v>264</v>
      </c>
      <c r="I57" s="40" t="s">
        <v>263</v>
      </c>
      <c r="J57" s="36" t="s">
        <v>37</v>
      </c>
      <c r="K57" s="12"/>
    </row>
    <row r="58" spans="1:11" s="115" customFormat="1" ht="39.6" customHeight="1" x14ac:dyDescent="0.35">
      <c r="A58" s="62" t="s">
        <v>129</v>
      </c>
      <c r="B58" s="82"/>
      <c r="C58" s="81"/>
      <c r="D58" s="83"/>
      <c r="E58" s="83"/>
      <c r="F58" s="84">
        <f>F53+F56+F57+F54+F55</f>
        <v>1746775</v>
      </c>
      <c r="G58" s="66"/>
      <c r="H58" s="85"/>
      <c r="I58" s="86"/>
      <c r="J58" s="87"/>
      <c r="K58" s="12"/>
    </row>
    <row r="59" spans="1:11" s="115" customFormat="1" ht="102" customHeight="1" x14ac:dyDescent="0.35">
      <c r="A59" s="27" t="s">
        <v>304</v>
      </c>
      <c r="B59" s="26" t="s">
        <v>214</v>
      </c>
      <c r="C59" s="117">
        <v>2240</v>
      </c>
      <c r="D59" s="118"/>
      <c r="E59" s="118"/>
      <c r="F59" s="157">
        <v>671525</v>
      </c>
      <c r="G59" s="40" t="s">
        <v>38</v>
      </c>
      <c r="H59" s="119" t="s">
        <v>213</v>
      </c>
      <c r="I59" s="120"/>
      <c r="J59" s="36" t="s">
        <v>37</v>
      </c>
      <c r="K59" s="12"/>
    </row>
    <row r="60" spans="1:11" s="115" customFormat="1" ht="102" customHeight="1" x14ac:dyDescent="0.35">
      <c r="A60" s="260" t="s">
        <v>324</v>
      </c>
      <c r="B60" s="261" t="s">
        <v>316</v>
      </c>
      <c r="C60" s="262">
        <v>2240</v>
      </c>
      <c r="D60" s="263"/>
      <c r="E60" s="263"/>
      <c r="F60" s="264">
        <v>57200</v>
      </c>
      <c r="G60" s="210" t="s">
        <v>110</v>
      </c>
      <c r="H60" s="266" t="s">
        <v>311</v>
      </c>
      <c r="I60" s="289" t="s">
        <v>336</v>
      </c>
      <c r="J60" s="267" t="s">
        <v>37</v>
      </c>
      <c r="K60" s="12"/>
    </row>
    <row r="61" spans="1:11" s="115" customFormat="1" ht="39.6" customHeight="1" x14ac:dyDescent="0.35">
      <c r="A61" s="62" t="s">
        <v>215</v>
      </c>
      <c r="B61" s="82"/>
      <c r="C61" s="81"/>
      <c r="D61" s="83"/>
      <c r="E61" s="83"/>
      <c r="F61" s="84">
        <f>F59+F60</f>
        <v>728725</v>
      </c>
      <c r="G61" s="66"/>
      <c r="H61" s="85"/>
      <c r="I61" s="86"/>
      <c r="J61" s="87"/>
      <c r="K61" s="12"/>
    </row>
    <row r="62" spans="1:11" ht="163.5" customHeight="1" x14ac:dyDescent="0.3">
      <c r="A62" s="159" t="s">
        <v>235</v>
      </c>
      <c r="B62" s="160" t="s">
        <v>228</v>
      </c>
      <c r="C62" s="161">
        <v>3131</v>
      </c>
      <c r="D62" s="161"/>
      <c r="E62" s="161"/>
      <c r="F62" s="162">
        <v>1804130</v>
      </c>
      <c r="G62" s="163" t="s">
        <v>38</v>
      </c>
      <c r="H62" s="163" t="s">
        <v>213</v>
      </c>
      <c r="I62" s="163" t="s">
        <v>234</v>
      </c>
      <c r="J62" s="163" t="s">
        <v>37</v>
      </c>
      <c r="K62" s="13"/>
    </row>
    <row r="63" spans="1:11" s="115" customFormat="1" ht="163.5" customHeight="1" x14ac:dyDescent="0.3">
      <c r="A63" s="206" t="s">
        <v>87</v>
      </c>
      <c r="B63" s="224" t="s">
        <v>232</v>
      </c>
      <c r="C63" s="225">
        <v>3131</v>
      </c>
      <c r="D63" s="225"/>
      <c r="E63" s="225"/>
      <c r="F63" s="226">
        <v>35000</v>
      </c>
      <c r="G63" s="210" t="s">
        <v>110</v>
      </c>
      <c r="H63" s="211" t="s">
        <v>247</v>
      </c>
      <c r="I63" s="227" t="s">
        <v>282</v>
      </c>
      <c r="J63" s="211" t="s">
        <v>37</v>
      </c>
      <c r="K63" s="13"/>
    </row>
    <row r="64" spans="1:11" s="115" customFormat="1" ht="163.5" customHeight="1" x14ac:dyDescent="0.3">
      <c r="A64" s="206" t="s">
        <v>238</v>
      </c>
      <c r="B64" s="224" t="s">
        <v>233</v>
      </c>
      <c r="C64" s="225">
        <v>3131</v>
      </c>
      <c r="D64" s="225"/>
      <c r="E64" s="225"/>
      <c r="F64" s="226">
        <v>26570</v>
      </c>
      <c r="G64" s="210" t="s">
        <v>110</v>
      </c>
      <c r="H64" s="211" t="s">
        <v>247</v>
      </c>
      <c r="I64" s="227" t="s">
        <v>283</v>
      </c>
      <c r="J64" s="211" t="s">
        <v>37</v>
      </c>
      <c r="K64" s="13"/>
    </row>
    <row r="65" spans="1:11" s="115" customFormat="1" ht="163.5" customHeight="1" x14ac:dyDescent="0.3">
      <c r="A65" s="152" t="s">
        <v>22</v>
      </c>
      <c r="B65" s="155" t="s">
        <v>193</v>
      </c>
      <c r="C65" s="153">
        <v>3131</v>
      </c>
      <c r="D65" s="153"/>
      <c r="E65" s="153"/>
      <c r="F65" s="156">
        <v>834949.08</v>
      </c>
      <c r="G65" s="154" t="s">
        <v>135</v>
      </c>
      <c r="H65" s="154" t="s">
        <v>187</v>
      </c>
      <c r="I65" s="154" t="s">
        <v>201</v>
      </c>
      <c r="J65" s="154" t="s">
        <v>37</v>
      </c>
      <c r="K65" s="13"/>
    </row>
    <row r="66" spans="1:11" s="115" customFormat="1" ht="163.5" customHeight="1" x14ac:dyDescent="0.3">
      <c r="A66" s="37" t="s">
        <v>113</v>
      </c>
      <c r="B66" s="123" t="s">
        <v>192</v>
      </c>
      <c r="C66" s="52">
        <v>3131</v>
      </c>
      <c r="D66" s="52"/>
      <c r="E66" s="52"/>
      <c r="F66" s="31">
        <v>4500</v>
      </c>
      <c r="G66" s="40" t="s">
        <v>110</v>
      </c>
      <c r="H66" s="35" t="s">
        <v>202</v>
      </c>
      <c r="I66" s="35" t="s">
        <v>206</v>
      </c>
      <c r="J66" s="36" t="s">
        <v>37</v>
      </c>
      <c r="K66" s="13"/>
    </row>
    <row r="67" spans="1:11" s="115" customFormat="1" ht="163.5" customHeight="1" x14ac:dyDescent="0.3">
      <c r="A67" s="37" t="s">
        <v>113</v>
      </c>
      <c r="B67" s="123" t="s">
        <v>191</v>
      </c>
      <c r="C67" s="52">
        <v>3131</v>
      </c>
      <c r="D67" s="52"/>
      <c r="E67" s="52"/>
      <c r="F67" s="31">
        <v>20950.919999999998</v>
      </c>
      <c r="G67" s="40" t="s">
        <v>110</v>
      </c>
      <c r="H67" s="35" t="s">
        <v>202</v>
      </c>
      <c r="I67" s="35" t="s">
        <v>208</v>
      </c>
      <c r="J67" s="36" t="s">
        <v>37</v>
      </c>
      <c r="K67" s="13"/>
    </row>
    <row r="68" spans="1:11" s="115" customFormat="1" ht="163.5" customHeight="1" x14ac:dyDescent="0.3">
      <c r="A68" s="152" t="s">
        <v>22</v>
      </c>
      <c r="B68" s="155" t="s">
        <v>194</v>
      </c>
      <c r="C68" s="153">
        <v>3131</v>
      </c>
      <c r="D68" s="153"/>
      <c r="E68" s="153"/>
      <c r="F68" s="156">
        <v>853241.04</v>
      </c>
      <c r="G68" s="154" t="s">
        <v>135</v>
      </c>
      <c r="H68" s="154" t="s">
        <v>187</v>
      </c>
      <c r="I68" s="154" t="s">
        <v>197</v>
      </c>
      <c r="J68" s="154" t="s">
        <v>37</v>
      </c>
      <c r="K68" s="13"/>
    </row>
    <row r="69" spans="1:11" s="115" customFormat="1" ht="163.5" customHeight="1" x14ac:dyDescent="0.3">
      <c r="A69" s="37" t="s">
        <v>113</v>
      </c>
      <c r="B69" s="123" t="s">
        <v>195</v>
      </c>
      <c r="C69" s="52">
        <v>3131</v>
      </c>
      <c r="D69" s="52"/>
      <c r="E69" s="52"/>
      <c r="F69" s="31">
        <v>4500</v>
      </c>
      <c r="G69" s="40" t="s">
        <v>110</v>
      </c>
      <c r="H69" s="35" t="s">
        <v>202</v>
      </c>
      <c r="I69" s="35" t="s">
        <v>207</v>
      </c>
      <c r="J69" s="36" t="s">
        <v>37</v>
      </c>
      <c r="K69" s="13"/>
    </row>
    <row r="70" spans="1:11" s="115" customFormat="1" ht="163.5" customHeight="1" x14ac:dyDescent="0.3">
      <c r="A70" s="37" t="s">
        <v>113</v>
      </c>
      <c r="B70" s="123" t="s">
        <v>196</v>
      </c>
      <c r="C70" s="52">
        <v>3131</v>
      </c>
      <c r="D70" s="52"/>
      <c r="E70" s="52"/>
      <c r="F70" s="31">
        <v>21558.959999999999</v>
      </c>
      <c r="G70" s="40" t="s">
        <v>110</v>
      </c>
      <c r="H70" s="35" t="s">
        <v>202</v>
      </c>
      <c r="I70" s="35" t="s">
        <v>209</v>
      </c>
      <c r="J70" s="36" t="s">
        <v>37</v>
      </c>
      <c r="K70" s="13"/>
    </row>
    <row r="71" spans="1:11" s="115" customFormat="1" ht="163.5" customHeight="1" x14ac:dyDescent="0.3">
      <c r="A71" s="152" t="s">
        <v>22</v>
      </c>
      <c r="B71" s="155" t="s">
        <v>198</v>
      </c>
      <c r="C71" s="153">
        <v>3131</v>
      </c>
      <c r="D71" s="153"/>
      <c r="E71" s="153"/>
      <c r="F71" s="156">
        <v>1735675.56</v>
      </c>
      <c r="G71" s="154" t="s">
        <v>38</v>
      </c>
      <c r="H71" s="154" t="s">
        <v>213</v>
      </c>
      <c r="I71" s="154" t="s">
        <v>229</v>
      </c>
      <c r="J71" s="154" t="s">
        <v>37</v>
      </c>
      <c r="K71" s="13"/>
    </row>
    <row r="72" spans="1:11" s="115" customFormat="1" ht="163.5" customHeight="1" x14ac:dyDescent="0.3">
      <c r="A72" s="37" t="s">
        <v>113</v>
      </c>
      <c r="B72" s="123" t="s">
        <v>199</v>
      </c>
      <c r="C72" s="52">
        <v>3131</v>
      </c>
      <c r="D72" s="52"/>
      <c r="E72" s="52"/>
      <c r="F72" s="31">
        <v>22182.44</v>
      </c>
      <c r="G72" s="40" t="s">
        <v>110</v>
      </c>
      <c r="H72" s="198" t="s">
        <v>247</v>
      </c>
      <c r="I72" s="35" t="s">
        <v>286</v>
      </c>
      <c r="J72" s="36" t="s">
        <v>37</v>
      </c>
      <c r="K72" s="13"/>
    </row>
    <row r="73" spans="1:11" s="115" customFormat="1" ht="163.5" customHeight="1" x14ac:dyDescent="0.3">
      <c r="A73" s="37" t="s">
        <v>113</v>
      </c>
      <c r="B73" s="123" t="s">
        <v>200</v>
      </c>
      <c r="C73" s="52">
        <v>3131</v>
      </c>
      <c r="D73" s="52"/>
      <c r="E73" s="52"/>
      <c r="F73" s="31">
        <v>39676</v>
      </c>
      <c r="G73" s="40" t="s">
        <v>110</v>
      </c>
      <c r="H73" s="198" t="s">
        <v>247</v>
      </c>
      <c r="I73" s="35" t="s">
        <v>248</v>
      </c>
      <c r="J73" s="36" t="s">
        <v>37</v>
      </c>
      <c r="K73" s="13"/>
    </row>
    <row r="74" spans="1:11" ht="66.599999999999994" customHeight="1" x14ac:dyDescent="0.3">
      <c r="A74" s="62" t="s">
        <v>68</v>
      </c>
      <c r="B74" s="88"/>
      <c r="C74" s="89"/>
      <c r="D74" s="89"/>
      <c r="E74" s="89"/>
      <c r="F74" s="32">
        <f>SUM(F62)+F65+F68+F71+F66+F67+F69+F70+F72+F73+F63+F64</f>
        <v>5402934</v>
      </c>
      <c r="G74" s="90"/>
      <c r="H74" s="90"/>
      <c r="I74" s="90"/>
      <c r="J74" s="91"/>
      <c r="K74" s="13"/>
    </row>
    <row r="75" spans="1:11" ht="123" customHeight="1" x14ac:dyDescent="0.25">
      <c r="A75" s="261" t="s">
        <v>100</v>
      </c>
      <c r="B75" s="261" t="s">
        <v>69</v>
      </c>
      <c r="C75" s="277">
        <v>3132</v>
      </c>
      <c r="D75" s="277"/>
      <c r="E75" s="277"/>
      <c r="F75" s="278">
        <v>600000</v>
      </c>
      <c r="G75" s="265" t="s">
        <v>21</v>
      </c>
      <c r="H75" s="265" t="s">
        <v>311</v>
      </c>
      <c r="I75" s="265" t="s">
        <v>323</v>
      </c>
      <c r="J75" s="36" t="s">
        <v>37</v>
      </c>
      <c r="K75" s="11"/>
    </row>
    <row r="76" spans="1:11" ht="127.15" customHeight="1" x14ac:dyDescent="0.25">
      <c r="A76" s="159" t="s">
        <v>87</v>
      </c>
      <c r="B76" s="159" t="s">
        <v>219</v>
      </c>
      <c r="C76" s="178">
        <v>3132</v>
      </c>
      <c r="D76" s="178"/>
      <c r="E76" s="178"/>
      <c r="F76" s="179">
        <v>192284</v>
      </c>
      <c r="G76" s="180" t="s">
        <v>21</v>
      </c>
      <c r="H76" s="180" t="s">
        <v>236</v>
      </c>
      <c r="I76" s="180" t="s">
        <v>261</v>
      </c>
      <c r="J76" s="163" t="s">
        <v>37</v>
      </c>
      <c r="K76" s="11"/>
    </row>
    <row r="77" spans="1:11" ht="123" customHeight="1" x14ac:dyDescent="0.3">
      <c r="A77" s="159" t="s">
        <v>87</v>
      </c>
      <c r="B77" s="159" t="s">
        <v>218</v>
      </c>
      <c r="C77" s="178">
        <v>3132</v>
      </c>
      <c r="D77" s="178"/>
      <c r="E77" s="178"/>
      <c r="F77" s="179">
        <v>21360</v>
      </c>
      <c r="G77" s="180" t="s">
        <v>110</v>
      </c>
      <c r="H77" s="180" t="s">
        <v>287</v>
      </c>
      <c r="I77" s="181" t="s">
        <v>288</v>
      </c>
      <c r="J77" s="163" t="s">
        <v>37</v>
      </c>
      <c r="K77" s="11"/>
    </row>
    <row r="78" spans="1:11" s="115" customFormat="1" ht="168" customHeight="1" x14ac:dyDescent="0.3">
      <c r="A78" s="159" t="s">
        <v>238</v>
      </c>
      <c r="B78" s="177" t="s">
        <v>239</v>
      </c>
      <c r="C78" s="178">
        <v>3132</v>
      </c>
      <c r="D78" s="178"/>
      <c r="E78" s="178"/>
      <c r="F78" s="179">
        <v>30000</v>
      </c>
      <c r="G78" s="180" t="s">
        <v>110</v>
      </c>
      <c r="H78" s="180" t="s">
        <v>236</v>
      </c>
      <c r="I78" s="181" t="s">
        <v>227</v>
      </c>
      <c r="J78" s="163" t="s">
        <v>37</v>
      </c>
      <c r="K78" s="11"/>
    </row>
    <row r="79" spans="1:11" ht="144" customHeight="1" x14ac:dyDescent="0.3">
      <c r="A79" s="169" t="s">
        <v>87</v>
      </c>
      <c r="B79" s="175" t="s">
        <v>216</v>
      </c>
      <c r="C79" s="173">
        <v>3132</v>
      </c>
      <c r="D79" s="173"/>
      <c r="E79" s="173"/>
      <c r="F79" s="174">
        <v>158851</v>
      </c>
      <c r="G79" s="171" t="s">
        <v>21</v>
      </c>
      <c r="H79" s="171" t="s">
        <v>236</v>
      </c>
      <c r="I79" s="171" t="s">
        <v>262</v>
      </c>
      <c r="J79" s="168" t="s">
        <v>37</v>
      </c>
      <c r="K79" s="11"/>
    </row>
    <row r="80" spans="1:11" ht="133.9" customHeight="1" x14ac:dyDescent="0.3">
      <c r="A80" s="169" t="s">
        <v>87</v>
      </c>
      <c r="B80" s="175" t="s">
        <v>217</v>
      </c>
      <c r="C80" s="173">
        <v>3132</v>
      </c>
      <c r="D80" s="173"/>
      <c r="E80" s="173"/>
      <c r="F80" s="174">
        <v>21360</v>
      </c>
      <c r="G80" s="171" t="s">
        <v>110</v>
      </c>
      <c r="H80" s="171" t="s">
        <v>287</v>
      </c>
      <c r="I80" s="176" t="s">
        <v>289</v>
      </c>
      <c r="J80" s="168" t="s">
        <v>37</v>
      </c>
      <c r="K80" s="11"/>
    </row>
    <row r="81" spans="1:11" s="115" customFormat="1" ht="180" customHeight="1" x14ac:dyDescent="0.3">
      <c r="A81" s="169" t="s">
        <v>238</v>
      </c>
      <c r="B81" s="72" t="s">
        <v>237</v>
      </c>
      <c r="C81" s="173">
        <v>3132</v>
      </c>
      <c r="D81" s="173"/>
      <c r="E81" s="173"/>
      <c r="F81" s="174">
        <v>30000</v>
      </c>
      <c r="G81" s="171" t="s">
        <v>110</v>
      </c>
      <c r="H81" s="171" t="s">
        <v>236</v>
      </c>
      <c r="I81" s="176" t="s">
        <v>226</v>
      </c>
      <c r="J81" s="168" t="s">
        <v>37</v>
      </c>
      <c r="K81" s="11"/>
    </row>
    <row r="82" spans="1:11" ht="123" customHeight="1" x14ac:dyDescent="0.3">
      <c r="A82" s="27" t="s">
        <v>22</v>
      </c>
      <c r="B82" s="29" t="s">
        <v>141</v>
      </c>
      <c r="C82" s="25">
        <v>3132</v>
      </c>
      <c r="D82" s="25"/>
      <c r="E82" s="25"/>
      <c r="F82" s="33">
        <v>7774048</v>
      </c>
      <c r="G82" s="40" t="s">
        <v>38</v>
      </c>
      <c r="H82" s="40" t="s">
        <v>47</v>
      </c>
      <c r="I82" s="40" t="s">
        <v>136</v>
      </c>
      <c r="J82" s="36" t="s">
        <v>37</v>
      </c>
      <c r="K82" s="11"/>
    </row>
    <row r="83" spans="1:11" ht="123" customHeight="1" x14ac:dyDescent="0.3">
      <c r="A83" s="37" t="s">
        <v>164</v>
      </c>
      <c r="B83" s="58" t="s">
        <v>111</v>
      </c>
      <c r="C83" s="25">
        <v>3132</v>
      </c>
      <c r="D83" s="25"/>
      <c r="E83" s="25"/>
      <c r="F83" s="33">
        <v>21360</v>
      </c>
      <c r="G83" s="40" t="s">
        <v>110</v>
      </c>
      <c r="H83" s="40" t="s">
        <v>47</v>
      </c>
      <c r="I83" s="40" t="s">
        <v>136</v>
      </c>
      <c r="J83" s="36" t="s">
        <v>37</v>
      </c>
      <c r="K83" s="11"/>
    </row>
    <row r="84" spans="1:11" ht="123" customHeight="1" x14ac:dyDescent="0.3">
      <c r="A84" s="27" t="s">
        <v>22</v>
      </c>
      <c r="B84" s="29" t="s">
        <v>140</v>
      </c>
      <c r="C84" s="25">
        <v>3132</v>
      </c>
      <c r="D84" s="25"/>
      <c r="E84" s="25"/>
      <c r="F84" s="33">
        <v>6160446</v>
      </c>
      <c r="G84" s="40" t="s">
        <v>38</v>
      </c>
      <c r="H84" s="40" t="s">
        <v>47</v>
      </c>
      <c r="I84" s="40" t="s">
        <v>136</v>
      </c>
      <c r="J84" s="36" t="s">
        <v>37</v>
      </c>
      <c r="K84" s="11"/>
    </row>
    <row r="85" spans="1:11" ht="123" customHeight="1" x14ac:dyDescent="0.3">
      <c r="A85" s="37" t="s">
        <v>164</v>
      </c>
      <c r="B85" s="58" t="s">
        <v>112</v>
      </c>
      <c r="C85" s="25">
        <v>3132</v>
      </c>
      <c r="D85" s="25"/>
      <c r="E85" s="25"/>
      <c r="F85" s="33">
        <v>21360</v>
      </c>
      <c r="G85" s="40" t="s">
        <v>110</v>
      </c>
      <c r="H85" s="40" t="s">
        <v>47</v>
      </c>
      <c r="I85" s="40" t="s">
        <v>136</v>
      </c>
      <c r="J85" s="36" t="s">
        <v>37</v>
      </c>
      <c r="K85" s="11"/>
    </row>
    <row r="86" spans="1:11" s="115" customFormat="1" ht="168.6" customHeight="1" x14ac:dyDescent="0.3">
      <c r="A86" s="199" t="s">
        <v>22</v>
      </c>
      <c r="B86" s="200" t="s">
        <v>249</v>
      </c>
      <c r="C86" s="201">
        <v>3132</v>
      </c>
      <c r="D86" s="201"/>
      <c r="E86" s="201"/>
      <c r="F86" s="202">
        <v>944998</v>
      </c>
      <c r="G86" s="203" t="s">
        <v>21</v>
      </c>
      <c r="H86" s="203" t="s">
        <v>311</v>
      </c>
      <c r="I86" s="203" t="s">
        <v>312</v>
      </c>
      <c r="J86" s="204" t="s">
        <v>37</v>
      </c>
      <c r="K86" s="11"/>
    </row>
    <row r="87" spans="1:11" s="115" customFormat="1" ht="123" customHeight="1" x14ac:dyDescent="0.3">
      <c r="A87" s="199" t="s">
        <v>87</v>
      </c>
      <c r="B87" s="205" t="s">
        <v>250</v>
      </c>
      <c r="C87" s="201">
        <v>3132</v>
      </c>
      <c r="D87" s="201"/>
      <c r="E87" s="201"/>
      <c r="F87" s="202">
        <v>21760</v>
      </c>
      <c r="G87" s="203" t="s">
        <v>110</v>
      </c>
      <c r="H87" s="203" t="s">
        <v>247</v>
      </c>
      <c r="I87" s="203"/>
      <c r="J87" s="204" t="s">
        <v>37</v>
      </c>
      <c r="K87" s="11"/>
    </row>
    <row r="88" spans="1:11" s="115" customFormat="1" ht="123" customHeight="1" x14ac:dyDescent="0.3">
      <c r="A88" s="199" t="s">
        <v>87</v>
      </c>
      <c r="B88" s="205" t="s">
        <v>251</v>
      </c>
      <c r="C88" s="201">
        <v>3132</v>
      </c>
      <c r="D88" s="201"/>
      <c r="E88" s="201"/>
      <c r="F88" s="202">
        <v>2249</v>
      </c>
      <c r="G88" s="203" t="s">
        <v>110</v>
      </c>
      <c r="H88" s="203" t="s">
        <v>247</v>
      </c>
      <c r="I88" s="203"/>
      <c r="J88" s="204" t="s">
        <v>37</v>
      </c>
      <c r="K88" s="11"/>
    </row>
    <row r="89" spans="1:11" s="115" customFormat="1" ht="123" customHeight="1" x14ac:dyDescent="0.3">
      <c r="A89" s="26" t="s">
        <v>148</v>
      </c>
      <c r="B89" s="58" t="s">
        <v>146</v>
      </c>
      <c r="C89" s="25">
        <v>3132</v>
      </c>
      <c r="D89" s="25"/>
      <c r="E89" s="25"/>
      <c r="F89" s="33">
        <v>13000</v>
      </c>
      <c r="G89" s="40" t="s">
        <v>110</v>
      </c>
      <c r="H89" s="40" t="s">
        <v>65</v>
      </c>
      <c r="I89" s="40"/>
      <c r="J89" s="36" t="s">
        <v>37</v>
      </c>
      <c r="K89" s="11"/>
    </row>
    <row r="90" spans="1:11" s="115" customFormat="1" ht="123" customHeight="1" x14ac:dyDescent="0.3">
      <c r="A90" s="206" t="s">
        <v>22</v>
      </c>
      <c r="B90" s="207" t="s">
        <v>252</v>
      </c>
      <c r="C90" s="208">
        <v>3132</v>
      </c>
      <c r="D90" s="208"/>
      <c r="E90" s="208"/>
      <c r="F90" s="209">
        <v>1445930</v>
      </c>
      <c r="G90" s="210" t="s">
        <v>21</v>
      </c>
      <c r="H90" s="210" t="s">
        <v>247</v>
      </c>
      <c r="I90" s="210" t="s">
        <v>255</v>
      </c>
      <c r="J90" s="211" t="s">
        <v>37</v>
      </c>
      <c r="K90" s="11"/>
    </row>
    <row r="91" spans="1:11" s="115" customFormat="1" ht="123" customHeight="1" x14ac:dyDescent="0.3">
      <c r="A91" s="206" t="s">
        <v>87</v>
      </c>
      <c r="B91" s="207" t="s">
        <v>253</v>
      </c>
      <c r="C91" s="208">
        <v>3132</v>
      </c>
      <c r="D91" s="208"/>
      <c r="E91" s="208"/>
      <c r="F91" s="209">
        <v>33674</v>
      </c>
      <c r="G91" s="210" t="s">
        <v>110</v>
      </c>
      <c r="H91" s="210" t="s">
        <v>287</v>
      </c>
      <c r="I91" s="210" t="s">
        <v>290</v>
      </c>
      <c r="J91" s="211" t="s">
        <v>37</v>
      </c>
      <c r="K91" s="11"/>
    </row>
    <row r="92" spans="1:11" s="115" customFormat="1" ht="123" customHeight="1" x14ac:dyDescent="0.3">
      <c r="A92" s="199" t="s">
        <v>87</v>
      </c>
      <c r="B92" s="207" t="s">
        <v>254</v>
      </c>
      <c r="C92" s="208">
        <v>3132</v>
      </c>
      <c r="D92" s="208"/>
      <c r="E92" s="208"/>
      <c r="F92" s="209">
        <v>4498</v>
      </c>
      <c r="G92" s="210" t="s">
        <v>110</v>
      </c>
      <c r="H92" s="210" t="s">
        <v>287</v>
      </c>
      <c r="I92" s="210" t="s">
        <v>302</v>
      </c>
      <c r="J92" s="211" t="s">
        <v>37</v>
      </c>
      <c r="K92" s="11"/>
    </row>
    <row r="93" spans="1:11" s="115" customFormat="1" ht="135" customHeight="1" x14ac:dyDescent="0.3">
      <c r="A93" s="26" t="s">
        <v>148</v>
      </c>
      <c r="B93" s="58" t="s">
        <v>149</v>
      </c>
      <c r="C93" s="25">
        <v>3132</v>
      </c>
      <c r="D93" s="25"/>
      <c r="E93" s="25"/>
      <c r="F93" s="33">
        <v>13000</v>
      </c>
      <c r="G93" s="40" t="s">
        <v>110</v>
      </c>
      <c r="H93" s="40" t="s">
        <v>65</v>
      </c>
      <c r="I93" s="40"/>
      <c r="J93" s="36" t="s">
        <v>37</v>
      </c>
      <c r="K93" s="11"/>
    </row>
    <row r="94" spans="1:11" ht="41.45" customHeight="1" x14ac:dyDescent="0.25">
      <c r="A94" s="67" t="s">
        <v>67</v>
      </c>
      <c r="B94" s="68"/>
      <c r="C94" s="69"/>
      <c r="D94" s="69"/>
      <c r="E94" s="69"/>
      <c r="F94" s="53">
        <f>F75+F76+F77+F78+F79+F80+F81+F82+F83+F84+F85+F86+F87+F88+F89+F90+F91+F92+F93</f>
        <v>17510178</v>
      </c>
      <c r="G94" s="70"/>
      <c r="H94" s="70"/>
      <c r="I94" s="70"/>
      <c r="J94" s="80"/>
      <c r="K94" s="11"/>
    </row>
    <row r="95" spans="1:11" s="22" customFormat="1" ht="121.5" x14ac:dyDescent="0.25">
      <c r="A95" s="26" t="s">
        <v>310</v>
      </c>
      <c r="B95" s="261" t="s">
        <v>322</v>
      </c>
      <c r="C95" s="24" t="s">
        <v>40</v>
      </c>
      <c r="D95" s="38"/>
      <c r="E95" s="38"/>
      <c r="F95" s="235">
        <v>600000</v>
      </c>
      <c r="G95" s="39" t="s">
        <v>21</v>
      </c>
      <c r="H95" s="24" t="s">
        <v>311</v>
      </c>
      <c r="I95" s="265" t="s">
        <v>323</v>
      </c>
      <c r="J95" s="36" t="s">
        <v>37</v>
      </c>
      <c r="K95" s="23"/>
    </row>
    <row r="96" spans="1:11" s="22" customFormat="1" ht="182.25" x14ac:dyDescent="0.3">
      <c r="A96" s="37" t="s">
        <v>308</v>
      </c>
      <c r="B96" s="245" t="s">
        <v>309</v>
      </c>
      <c r="C96" s="54">
        <v>3132</v>
      </c>
      <c r="D96" s="54"/>
      <c r="E96" s="54"/>
      <c r="F96" s="249">
        <v>2390382</v>
      </c>
      <c r="G96" s="40" t="s">
        <v>38</v>
      </c>
      <c r="H96" s="35" t="s">
        <v>47</v>
      </c>
      <c r="I96" s="93" t="s">
        <v>256</v>
      </c>
      <c r="J96" s="36" t="s">
        <v>37</v>
      </c>
      <c r="K96" s="23"/>
    </row>
    <row r="97" spans="1:11" s="22" customFormat="1" ht="141.75" x14ac:dyDescent="0.25">
      <c r="A97" s="37" t="s">
        <v>113</v>
      </c>
      <c r="B97" s="111" t="s">
        <v>117</v>
      </c>
      <c r="C97" s="54">
        <v>3132</v>
      </c>
      <c r="D97" s="54"/>
      <c r="E97" s="54"/>
      <c r="F97" s="212">
        <v>19247</v>
      </c>
      <c r="G97" s="40" t="s">
        <v>110</v>
      </c>
      <c r="H97" s="35" t="s">
        <v>65</v>
      </c>
      <c r="I97" s="40" t="s">
        <v>257</v>
      </c>
      <c r="J97" s="36" t="s">
        <v>37</v>
      </c>
      <c r="K97" s="23"/>
    </row>
    <row r="98" spans="1:11" s="22" customFormat="1" ht="162" x14ac:dyDescent="0.25">
      <c r="A98" s="37" t="s">
        <v>113</v>
      </c>
      <c r="B98" s="111" t="s">
        <v>116</v>
      </c>
      <c r="C98" s="54">
        <v>3132</v>
      </c>
      <c r="D98" s="54"/>
      <c r="E98" s="54"/>
      <c r="F98" s="212">
        <v>18084</v>
      </c>
      <c r="G98" s="40" t="s">
        <v>110</v>
      </c>
      <c r="H98" s="35" t="s">
        <v>65</v>
      </c>
      <c r="I98" s="40" t="s">
        <v>258</v>
      </c>
      <c r="J98" s="36" t="s">
        <v>37</v>
      </c>
      <c r="K98" s="23"/>
    </row>
    <row r="99" spans="1:11" s="22" customFormat="1" ht="190.15" customHeight="1" x14ac:dyDescent="0.25">
      <c r="A99" s="159" t="s">
        <v>238</v>
      </c>
      <c r="B99" s="245" t="s">
        <v>321</v>
      </c>
      <c r="C99" s="247">
        <v>3132</v>
      </c>
      <c r="D99" s="247"/>
      <c r="E99" s="247"/>
      <c r="F99" s="276">
        <v>80000</v>
      </c>
      <c r="G99" s="171" t="s">
        <v>110</v>
      </c>
      <c r="H99" s="246" t="s">
        <v>311</v>
      </c>
      <c r="I99" s="246" t="s">
        <v>329</v>
      </c>
      <c r="J99" s="246" t="s">
        <v>37</v>
      </c>
      <c r="K99" s="23"/>
    </row>
    <row r="100" spans="1:11" s="22" customFormat="1" ht="190.15" customHeight="1" x14ac:dyDescent="0.25">
      <c r="A100" s="279" t="s">
        <v>308</v>
      </c>
      <c r="B100" s="280" t="s">
        <v>325</v>
      </c>
      <c r="C100" s="281">
        <v>3132</v>
      </c>
      <c r="D100" s="281"/>
      <c r="E100" s="281"/>
      <c r="F100" s="282">
        <v>1408000</v>
      </c>
      <c r="G100" s="283" t="s">
        <v>21</v>
      </c>
      <c r="H100" s="283" t="s">
        <v>311</v>
      </c>
      <c r="I100" s="283" t="s">
        <v>326</v>
      </c>
      <c r="J100" s="284" t="s">
        <v>37</v>
      </c>
      <c r="K100" s="23"/>
    </row>
    <row r="101" spans="1:11" s="22" customFormat="1" ht="190.15" customHeight="1" x14ac:dyDescent="0.25">
      <c r="A101" s="279" t="s">
        <v>113</v>
      </c>
      <c r="B101" s="280" t="s">
        <v>327</v>
      </c>
      <c r="C101" s="281">
        <v>3132</v>
      </c>
      <c r="D101" s="281"/>
      <c r="E101" s="281"/>
      <c r="F101" s="282">
        <v>20000</v>
      </c>
      <c r="G101" s="283" t="s">
        <v>110</v>
      </c>
      <c r="H101" s="283" t="s">
        <v>311</v>
      </c>
      <c r="I101" s="283" t="s">
        <v>326</v>
      </c>
      <c r="J101" s="284" t="s">
        <v>37</v>
      </c>
      <c r="K101" s="23"/>
    </row>
    <row r="102" spans="1:11" s="22" customFormat="1" ht="190.15" customHeight="1" x14ac:dyDescent="0.25">
      <c r="A102" s="279" t="s">
        <v>113</v>
      </c>
      <c r="B102" s="280" t="s">
        <v>328</v>
      </c>
      <c r="C102" s="281">
        <v>3132</v>
      </c>
      <c r="D102" s="281"/>
      <c r="E102" s="281"/>
      <c r="F102" s="282">
        <v>22000</v>
      </c>
      <c r="G102" s="283" t="s">
        <v>110</v>
      </c>
      <c r="H102" s="283" t="s">
        <v>311</v>
      </c>
      <c r="I102" s="283" t="s">
        <v>326</v>
      </c>
      <c r="J102" s="284" t="s">
        <v>37</v>
      </c>
      <c r="K102" s="23"/>
    </row>
    <row r="103" spans="1:11" s="22" customFormat="1" ht="255.6" customHeight="1" x14ac:dyDescent="0.25">
      <c r="A103" s="26" t="s">
        <v>100</v>
      </c>
      <c r="B103" s="285" t="s">
        <v>127</v>
      </c>
      <c r="C103" s="54">
        <v>3132</v>
      </c>
      <c r="D103" s="54"/>
      <c r="E103" s="54"/>
      <c r="F103" s="34">
        <v>270000</v>
      </c>
      <c r="G103" s="40" t="s">
        <v>21</v>
      </c>
      <c r="H103" s="35" t="s">
        <v>65</v>
      </c>
      <c r="I103" s="292" t="s">
        <v>137</v>
      </c>
      <c r="J103" s="36" t="s">
        <v>37</v>
      </c>
      <c r="K103" s="23"/>
    </row>
    <row r="104" spans="1:11" s="22" customFormat="1" ht="255.6" customHeight="1" x14ac:dyDescent="0.3">
      <c r="A104" s="215" t="s">
        <v>22</v>
      </c>
      <c r="B104" s="285" t="s">
        <v>265</v>
      </c>
      <c r="C104" s="216">
        <v>3132</v>
      </c>
      <c r="D104" s="216"/>
      <c r="E104" s="216"/>
      <c r="F104" s="217">
        <v>9980551</v>
      </c>
      <c r="G104" s="218" t="s">
        <v>38</v>
      </c>
      <c r="H104" s="219" t="s">
        <v>247</v>
      </c>
      <c r="I104" s="220" t="s">
        <v>330</v>
      </c>
      <c r="J104" s="219" t="s">
        <v>37</v>
      </c>
      <c r="K104" s="23"/>
    </row>
    <row r="105" spans="1:11" s="22" customFormat="1" ht="255.6" customHeight="1" x14ac:dyDescent="0.3">
      <c r="A105" s="215" t="s">
        <v>113</v>
      </c>
      <c r="B105" s="285" t="s">
        <v>266</v>
      </c>
      <c r="C105" s="216">
        <v>3132</v>
      </c>
      <c r="D105" s="216"/>
      <c r="E105" s="216"/>
      <c r="F105" s="275">
        <v>164356</v>
      </c>
      <c r="G105" s="218" t="s">
        <v>21</v>
      </c>
      <c r="H105" s="219" t="s">
        <v>311</v>
      </c>
      <c r="I105" s="286" t="s">
        <v>331</v>
      </c>
      <c r="J105" s="219" t="s">
        <v>37</v>
      </c>
      <c r="K105" s="23"/>
    </row>
    <row r="106" spans="1:11" s="22" customFormat="1" ht="255.6" customHeight="1" x14ac:dyDescent="0.25">
      <c r="A106" s="215" t="s">
        <v>113</v>
      </c>
      <c r="B106" s="285" t="s">
        <v>267</v>
      </c>
      <c r="C106" s="216">
        <v>3132</v>
      </c>
      <c r="D106" s="216"/>
      <c r="E106" s="216"/>
      <c r="F106" s="217">
        <v>28480</v>
      </c>
      <c r="G106" s="218" t="s">
        <v>110</v>
      </c>
      <c r="H106" s="219" t="s">
        <v>311</v>
      </c>
      <c r="I106" s="291" t="s">
        <v>345</v>
      </c>
      <c r="J106" s="219" t="s">
        <v>37</v>
      </c>
      <c r="K106" s="23"/>
    </row>
    <row r="107" spans="1:11" s="22" customFormat="1" ht="255.6" customHeight="1" x14ac:dyDescent="0.3">
      <c r="A107" s="103" t="s">
        <v>147</v>
      </c>
      <c r="B107" s="285" t="s">
        <v>268</v>
      </c>
      <c r="C107" s="54">
        <v>3132</v>
      </c>
      <c r="D107" s="54"/>
      <c r="E107" s="54"/>
      <c r="F107" s="34">
        <v>14844</v>
      </c>
      <c r="G107" s="40" t="s">
        <v>110</v>
      </c>
      <c r="H107" s="35" t="s">
        <v>247</v>
      </c>
      <c r="I107" s="292" t="s">
        <v>269</v>
      </c>
      <c r="J107" s="36" t="s">
        <v>37</v>
      </c>
      <c r="K107" s="23"/>
    </row>
    <row r="108" spans="1:11" s="22" customFormat="1" ht="148.15" customHeight="1" x14ac:dyDescent="0.3">
      <c r="A108" s="111" t="s">
        <v>113</v>
      </c>
      <c r="B108" s="124" t="s">
        <v>225</v>
      </c>
      <c r="C108" s="54">
        <v>3132</v>
      </c>
      <c r="D108" s="54"/>
      <c r="E108" s="54"/>
      <c r="F108" s="34">
        <v>49000</v>
      </c>
      <c r="G108" s="40" t="s">
        <v>110</v>
      </c>
      <c r="H108" s="35" t="s">
        <v>213</v>
      </c>
      <c r="I108" s="93" t="s">
        <v>224</v>
      </c>
      <c r="J108" s="36" t="s">
        <v>37</v>
      </c>
      <c r="K108" s="23"/>
    </row>
    <row r="109" spans="1:11" s="22" customFormat="1" ht="31.15" customHeight="1" x14ac:dyDescent="0.25">
      <c r="A109" s="62" t="s">
        <v>70</v>
      </c>
      <c r="B109" s="88"/>
      <c r="C109" s="64"/>
      <c r="D109" s="64"/>
      <c r="E109" s="64"/>
      <c r="F109" s="65">
        <f>F95+F96+F97+F98+ F99+F100+F101+F102+F103+F104+F105+F106+F107+F108</f>
        <v>15064944</v>
      </c>
      <c r="G109" s="66"/>
      <c r="H109" s="66"/>
      <c r="I109" s="85"/>
      <c r="J109" s="91"/>
      <c r="K109" s="23"/>
    </row>
    <row r="110" spans="1:11" s="22" customFormat="1" ht="101.25" x14ac:dyDescent="0.25">
      <c r="A110" s="191" t="s">
        <v>22</v>
      </c>
      <c r="B110" s="26" t="s">
        <v>73</v>
      </c>
      <c r="C110" s="192" t="s">
        <v>72</v>
      </c>
      <c r="D110" s="193"/>
      <c r="E110" s="193"/>
      <c r="F110" s="221">
        <v>0</v>
      </c>
      <c r="G110" s="192" t="s">
        <v>21</v>
      </c>
      <c r="H110" s="194" t="s">
        <v>247</v>
      </c>
      <c r="I110" s="40" t="s">
        <v>270</v>
      </c>
      <c r="J110" s="194" t="s">
        <v>37</v>
      </c>
      <c r="K110" s="23"/>
    </row>
    <row r="111" spans="1:11" s="22" customFormat="1" ht="101.25" x14ac:dyDescent="0.25">
      <c r="A111" s="191" t="s">
        <v>22</v>
      </c>
      <c r="B111" s="26" t="s">
        <v>74</v>
      </c>
      <c r="C111" s="192" t="s">
        <v>72</v>
      </c>
      <c r="D111" s="193"/>
      <c r="E111" s="193"/>
      <c r="F111" s="221">
        <v>0</v>
      </c>
      <c r="G111" s="192" t="s">
        <v>21</v>
      </c>
      <c r="H111" s="194" t="s">
        <v>247</v>
      </c>
      <c r="I111" s="40" t="s">
        <v>271</v>
      </c>
      <c r="J111" s="194" t="s">
        <v>37</v>
      </c>
      <c r="K111" s="23"/>
    </row>
    <row r="112" spans="1:11" s="22" customFormat="1" ht="101.25" x14ac:dyDescent="0.25">
      <c r="A112" s="191" t="s">
        <v>22</v>
      </c>
      <c r="B112" s="26" t="s">
        <v>75</v>
      </c>
      <c r="C112" s="192" t="s">
        <v>72</v>
      </c>
      <c r="D112" s="193"/>
      <c r="E112" s="193"/>
      <c r="F112" s="221">
        <v>0</v>
      </c>
      <c r="G112" s="192" t="s">
        <v>21</v>
      </c>
      <c r="H112" s="194" t="s">
        <v>247</v>
      </c>
      <c r="I112" s="40" t="s">
        <v>272</v>
      </c>
      <c r="J112" s="194" t="s">
        <v>37</v>
      </c>
      <c r="K112" s="23"/>
    </row>
    <row r="113" spans="1:11" s="22" customFormat="1" ht="121.5" x14ac:dyDescent="0.25">
      <c r="A113" s="191" t="s">
        <v>22</v>
      </c>
      <c r="B113" s="26" t="s">
        <v>158</v>
      </c>
      <c r="C113" s="195" t="s">
        <v>72</v>
      </c>
      <c r="D113" s="196"/>
      <c r="E113" s="196"/>
      <c r="F113" s="221">
        <v>0</v>
      </c>
      <c r="G113" s="195" t="s">
        <v>21</v>
      </c>
      <c r="H113" s="194" t="s">
        <v>247</v>
      </c>
      <c r="I113" s="40" t="s">
        <v>273</v>
      </c>
      <c r="J113" s="197" t="s">
        <v>37</v>
      </c>
      <c r="K113" s="23"/>
    </row>
    <row r="114" spans="1:11" s="22" customFormat="1" ht="101.25" x14ac:dyDescent="0.25">
      <c r="A114" s="191" t="s">
        <v>22</v>
      </c>
      <c r="B114" s="26" t="s">
        <v>77</v>
      </c>
      <c r="C114" s="195" t="s">
        <v>72</v>
      </c>
      <c r="D114" s="196"/>
      <c r="E114" s="196"/>
      <c r="F114" s="221">
        <v>0</v>
      </c>
      <c r="G114" s="195" t="s">
        <v>21</v>
      </c>
      <c r="H114" s="194" t="s">
        <v>247</v>
      </c>
      <c r="I114" s="40" t="s">
        <v>274</v>
      </c>
      <c r="J114" s="197" t="s">
        <v>37</v>
      </c>
      <c r="K114" s="23"/>
    </row>
    <row r="115" spans="1:11" s="22" customFormat="1" ht="101.25" x14ac:dyDescent="0.25">
      <c r="A115" s="191" t="s">
        <v>22</v>
      </c>
      <c r="B115" s="26" t="s">
        <v>78</v>
      </c>
      <c r="C115" s="195" t="s">
        <v>72</v>
      </c>
      <c r="D115" s="196"/>
      <c r="E115" s="196"/>
      <c r="F115" s="221">
        <v>0</v>
      </c>
      <c r="G115" s="195" t="s">
        <v>21</v>
      </c>
      <c r="H115" s="194" t="s">
        <v>247</v>
      </c>
      <c r="I115" s="40" t="s">
        <v>275</v>
      </c>
      <c r="J115" s="197" t="s">
        <v>37</v>
      </c>
      <c r="K115" s="23"/>
    </row>
    <row r="116" spans="1:11" s="22" customFormat="1" ht="121.5" x14ac:dyDescent="0.25">
      <c r="A116" s="191" t="s">
        <v>22</v>
      </c>
      <c r="B116" s="26" t="s">
        <v>80</v>
      </c>
      <c r="C116" s="195" t="s">
        <v>72</v>
      </c>
      <c r="D116" s="196"/>
      <c r="E116" s="196"/>
      <c r="F116" s="221">
        <v>0</v>
      </c>
      <c r="G116" s="195" t="s">
        <v>21</v>
      </c>
      <c r="H116" s="194" t="s">
        <v>247</v>
      </c>
      <c r="I116" s="40" t="s">
        <v>276</v>
      </c>
      <c r="J116" s="197" t="s">
        <v>37</v>
      </c>
      <c r="K116" s="23"/>
    </row>
    <row r="117" spans="1:11" s="22" customFormat="1" ht="121.5" x14ac:dyDescent="0.25">
      <c r="A117" s="191" t="s">
        <v>22</v>
      </c>
      <c r="B117" s="26" t="s">
        <v>81</v>
      </c>
      <c r="C117" s="195" t="s">
        <v>72</v>
      </c>
      <c r="D117" s="196"/>
      <c r="E117" s="196"/>
      <c r="F117" s="221">
        <v>0</v>
      </c>
      <c r="G117" s="195" t="s">
        <v>21</v>
      </c>
      <c r="H117" s="194" t="s">
        <v>247</v>
      </c>
      <c r="I117" s="40" t="s">
        <v>277</v>
      </c>
      <c r="J117" s="197" t="s">
        <v>37</v>
      </c>
      <c r="K117" s="23"/>
    </row>
    <row r="118" spans="1:11" ht="33" customHeight="1" x14ac:dyDescent="0.35">
      <c r="A118" s="77" t="s">
        <v>71</v>
      </c>
      <c r="B118" s="78"/>
      <c r="C118" s="78"/>
      <c r="D118" s="78"/>
      <c r="E118" s="78"/>
      <c r="F118" s="131">
        <f>F110+F111+F112+F113+F114+F115+F116+F117</f>
        <v>0</v>
      </c>
      <c r="G118" s="78"/>
      <c r="H118" s="78"/>
      <c r="I118" s="78"/>
      <c r="J118" s="79"/>
    </row>
    <row r="119" spans="1:11" ht="229.15" customHeight="1" x14ac:dyDescent="0.35">
      <c r="A119" s="133" t="s">
        <v>103</v>
      </c>
      <c r="B119" s="134" t="s">
        <v>167</v>
      </c>
      <c r="C119" s="135">
        <v>3132</v>
      </c>
      <c r="D119" s="135"/>
      <c r="E119" s="135"/>
      <c r="F119" s="273">
        <v>0</v>
      </c>
      <c r="G119" s="136" t="s">
        <v>110</v>
      </c>
      <c r="H119" s="137" t="s">
        <v>311</v>
      </c>
      <c r="I119" s="136" t="s">
        <v>317</v>
      </c>
      <c r="J119" s="138" t="s">
        <v>37</v>
      </c>
    </row>
    <row r="120" spans="1:11" s="115" customFormat="1" ht="229.15" customHeight="1" x14ac:dyDescent="0.35">
      <c r="A120" s="27" t="s">
        <v>103</v>
      </c>
      <c r="B120" s="97" t="s">
        <v>168</v>
      </c>
      <c r="C120" s="95">
        <v>3132</v>
      </c>
      <c r="D120" s="95"/>
      <c r="E120" s="95"/>
      <c r="F120" s="274">
        <v>0</v>
      </c>
      <c r="G120" s="40" t="s">
        <v>110</v>
      </c>
      <c r="H120" s="104" t="s">
        <v>311</v>
      </c>
      <c r="I120" s="40" t="s">
        <v>318</v>
      </c>
      <c r="J120" s="36" t="s">
        <v>37</v>
      </c>
    </row>
    <row r="121" spans="1:11" s="115" customFormat="1" ht="229.15" customHeight="1" x14ac:dyDescent="0.35">
      <c r="A121" s="27" t="s">
        <v>103</v>
      </c>
      <c r="B121" s="97" t="s">
        <v>181</v>
      </c>
      <c r="C121" s="95">
        <v>3132</v>
      </c>
      <c r="D121" s="95"/>
      <c r="E121" s="95"/>
      <c r="F121" s="274">
        <v>0</v>
      </c>
      <c r="G121" s="40" t="s">
        <v>110</v>
      </c>
      <c r="H121" s="104" t="s">
        <v>311</v>
      </c>
      <c r="I121" s="40" t="s">
        <v>319</v>
      </c>
      <c r="J121" s="36" t="s">
        <v>37</v>
      </c>
    </row>
    <row r="122" spans="1:11" s="115" customFormat="1" ht="229.15" customHeight="1" x14ac:dyDescent="0.35">
      <c r="A122" s="27" t="s">
        <v>103</v>
      </c>
      <c r="B122" s="97" t="s">
        <v>169</v>
      </c>
      <c r="C122" s="95">
        <v>3132</v>
      </c>
      <c r="D122" s="95"/>
      <c r="E122" s="95"/>
      <c r="F122" s="274">
        <v>0</v>
      </c>
      <c r="G122" s="40" t="s">
        <v>110</v>
      </c>
      <c r="H122" s="104" t="s">
        <v>311</v>
      </c>
      <c r="I122" s="40" t="s">
        <v>320</v>
      </c>
      <c r="J122" s="36" t="s">
        <v>37</v>
      </c>
    </row>
    <row r="123" spans="1:11" ht="227.45" customHeight="1" x14ac:dyDescent="0.35">
      <c r="A123" s="133" t="s">
        <v>103</v>
      </c>
      <c r="B123" s="139" t="s">
        <v>170</v>
      </c>
      <c r="C123" s="135">
        <v>3132</v>
      </c>
      <c r="D123" s="135"/>
      <c r="E123" s="135"/>
      <c r="F123" s="273">
        <v>0</v>
      </c>
      <c r="G123" s="136" t="s">
        <v>110</v>
      </c>
      <c r="H123" s="137" t="s">
        <v>311</v>
      </c>
      <c r="I123" s="40" t="s">
        <v>317</v>
      </c>
      <c r="J123" s="138" t="s">
        <v>37</v>
      </c>
    </row>
    <row r="124" spans="1:11" s="115" customFormat="1" ht="227.45" customHeight="1" x14ac:dyDescent="0.35">
      <c r="A124" s="27" t="s">
        <v>103</v>
      </c>
      <c r="B124" s="30" t="s">
        <v>172</v>
      </c>
      <c r="C124" s="95">
        <v>3132</v>
      </c>
      <c r="D124" s="95"/>
      <c r="E124" s="95"/>
      <c r="F124" s="274">
        <v>0</v>
      </c>
      <c r="G124" s="40" t="s">
        <v>110</v>
      </c>
      <c r="H124" s="104" t="s">
        <v>311</v>
      </c>
      <c r="I124" s="40" t="s">
        <v>318</v>
      </c>
      <c r="J124" s="36" t="s">
        <v>37</v>
      </c>
    </row>
    <row r="125" spans="1:11" s="115" customFormat="1" ht="227.45" customHeight="1" x14ac:dyDescent="0.35">
      <c r="A125" s="27" t="s">
        <v>103</v>
      </c>
      <c r="B125" s="30" t="s">
        <v>182</v>
      </c>
      <c r="C125" s="95">
        <v>3132</v>
      </c>
      <c r="D125" s="95"/>
      <c r="E125" s="95"/>
      <c r="F125" s="274">
        <v>0</v>
      </c>
      <c r="G125" s="40" t="s">
        <v>110</v>
      </c>
      <c r="H125" s="104" t="s">
        <v>311</v>
      </c>
      <c r="I125" s="40" t="s">
        <v>319</v>
      </c>
      <c r="J125" s="36" t="s">
        <v>37</v>
      </c>
    </row>
    <row r="126" spans="1:11" s="115" customFormat="1" ht="227.45" customHeight="1" x14ac:dyDescent="0.35">
      <c r="A126" s="27" t="s">
        <v>103</v>
      </c>
      <c r="B126" s="30" t="s">
        <v>171</v>
      </c>
      <c r="C126" s="95">
        <v>3132</v>
      </c>
      <c r="D126" s="95"/>
      <c r="E126" s="95"/>
      <c r="F126" s="274">
        <v>0</v>
      </c>
      <c r="G126" s="40" t="s">
        <v>110</v>
      </c>
      <c r="H126" s="104" t="s">
        <v>311</v>
      </c>
      <c r="I126" s="40" t="s">
        <v>320</v>
      </c>
      <c r="J126" s="36" t="s">
        <v>37</v>
      </c>
    </row>
    <row r="127" spans="1:11" ht="252.6" customHeight="1" x14ac:dyDescent="0.35">
      <c r="A127" s="133" t="s">
        <v>103</v>
      </c>
      <c r="B127" s="139" t="s">
        <v>173</v>
      </c>
      <c r="C127" s="135">
        <v>3132</v>
      </c>
      <c r="D127" s="135"/>
      <c r="E127" s="135"/>
      <c r="F127" s="273">
        <v>0</v>
      </c>
      <c r="G127" s="136" t="s">
        <v>110</v>
      </c>
      <c r="H127" s="137" t="s">
        <v>311</v>
      </c>
      <c r="I127" s="136" t="s">
        <v>317</v>
      </c>
      <c r="J127" s="138" t="s">
        <v>37</v>
      </c>
    </row>
    <row r="128" spans="1:11" s="141" customFormat="1" ht="252.6" customHeight="1" x14ac:dyDescent="0.35">
      <c r="A128" s="27" t="s">
        <v>103</v>
      </c>
      <c r="B128" s="45" t="s">
        <v>174</v>
      </c>
      <c r="C128" s="95">
        <v>3132</v>
      </c>
      <c r="D128" s="95"/>
      <c r="E128" s="95"/>
      <c r="F128" s="274">
        <v>0</v>
      </c>
      <c r="G128" s="40" t="s">
        <v>110</v>
      </c>
      <c r="H128" s="104" t="s">
        <v>311</v>
      </c>
      <c r="I128" s="40" t="s">
        <v>318</v>
      </c>
      <c r="J128" s="36" t="s">
        <v>37</v>
      </c>
    </row>
    <row r="129" spans="1:10" s="115" customFormat="1" ht="252.6" customHeight="1" x14ac:dyDescent="0.35">
      <c r="A129" s="27" t="s">
        <v>103</v>
      </c>
      <c r="B129" s="30" t="s">
        <v>183</v>
      </c>
      <c r="C129" s="95">
        <v>3132</v>
      </c>
      <c r="D129" s="95"/>
      <c r="E129" s="95"/>
      <c r="F129" s="274">
        <v>0</v>
      </c>
      <c r="G129" s="40" t="s">
        <v>110</v>
      </c>
      <c r="H129" s="104" t="s">
        <v>311</v>
      </c>
      <c r="I129" s="40" t="s">
        <v>319</v>
      </c>
      <c r="J129" s="36" t="s">
        <v>37</v>
      </c>
    </row>
    <row r="130" spans="1:10" s="115" customFormat="1" ht="252.6" customHeight="1" x14ac:dyDescent="0.35">
      <c r="A130" s="27" t="s">
        <v>103</v>
      </c>
      <c r="B130" s="30" t="s">
        <v>175</v>
      </c>
      <c r="C130" s="95">
        <v>3132</v>
      </c>
      <c r="D130" s="95"/>
      <c r="E130" s="95"/>
      <c r="F130" s="274">
        <v>0</v>
      </c>
      <c r="G130" s="40" t="s">
        <v>110</v>
      </c>
      <c r="H130" s="104" t="s">
        <v>311</v>
      </c>
      <c r="I130" s="40" t="s">
        <v>320</v>
      </c>
      <c r="J130" s="36" t="s">
        <v>37</v>
      </c>
    </row>
    <row r="131" spans="1:10" ht="208.15" customHeight="1" x14ac:dyDescent="0.35">
      <c r="A131" s="133" t="s">
        <v>103</v>
      </c>
      <c r="B131" s="139" t="s">
        <v>176</v>
      </c>
      <c r="C131" s="135">
        <v>3132</v>
      </c>
      <c r="D131" s="135"/>
      <c r="E131" s="135"/>
      <c r="F131" s="273">
        <v>0</v>
      </c>
      <c r="G131" s="140" t="s">
        <v>110</v>
      </c>
      <c r="H131" s="137" t="s">
        <v>311</v>
      </c>
      <c r="I131" s="136" t="s">
        <v>317</v>
      </c>
      <c r="J131" s="138" t="s">
        <v>37</v>
      </c>
    </row>
    <row r="132" spans="1:10" s="115" customFormat="1" ht="208.15" customHeight="1" x14ac:dyDescent="0.35">
      <c r="A132" s="27" t="s">
        <v>103</v>
      </c>
      <c r="B132" s="45" t="s">
        <v>177</v>
      </c>
      <c r="C132" s="95">
        <v>3132</v>
      </c>
      <c r="D132" s="95"/>
      <c r="E132" s="95"/>
      <c r="F132" s="274">
        <v>0</v>
      </c>
      <c r="G132" s="106" t="s">
        <v>110</v>
      </c>
      <c r="H132" s="104" t="s">
        <v>311</v>
      </c>
      <c r="I132" s="40" t="s">
        <v>318</v>
      </c>
      <c r="J132" s="36" t="s">
        <v>37</v>
      </c>
    </row>
    <row r="133" spans="1:10" s="115" customFormat="1" ht="208.15" customHeight="1" x14ac:dyDescent="0.35">
      <c r="A133" s="27" t="s">
        <v>103</v>
      </c>
      <c r="B133" s="45" t="s">
        <v>184</v>
      </c>
      <c r="C133" s="95">
        <v>3132</v>
      </c>
      <c r="D133" s="95"/>
      <c r="E133" s="95"/>
      <c r="F133" s="274">
        <v>0</v>
      </c>
      <c r="G133" s="106" t="s">
        <v>110</v>
      </c>
      <c r="H133" s="104" t="s">
        <v>311</v>
      </c>
      <c r="I133" s="40" t="s">
        <v>319</v>
      </c>
      <c r="J133" s="36" t="s">
        <v>37</v>
      </c>
    </row>
    <row r="134" spans="1:10" s="115" customFormat="1" ht="208.15" customHeight="1" x14ac:dyDescent="0.35">
      <c r="A134" s="27" t="s">
        <v>103</v>
      </c>
      <c r="B134" s="45" t="s">
        <v>178</v>
      </c>
      <c r="C134" s="95">
        <v>3132</v>
      </c>
      <c r="D134" s="95"/>
      <c r="E134" s="95"/>
      <c r="F134" s="274">
        <v>0</v>
      </c>
      <c r="G134" s="106" t="s">
        <v>110</v>
      </c>
      <c r="H134" s="104" t="s">
        <v>311</v>
      </c>
      <c r="I134" s="40" t="s">
        <v>320</v>
      </c>
      <c r="J134" s="36" t="s">
        <v>37</v>
      </c>
    </row>
    <row r="135" spans="1:10" ht="171" customHeight="1" x14ac:dyDescent="0.35">
      <c r="A135" s="159" t="s">
        <v>22</v>
      </c>
      <c r="B135" s="271" t="s">
        <v>90</v>
      </c>
      <c r="C135" s="250">
        <v>3132</v>
      </c>
      <c r="D135" s="250"/>
      <c r="E135" s="250"/>
      <c r="F135" s="272">
        <v>4838206</v>
      </c>
      <c r="G135" s="270" t="s">
        <v>38</v>
      </c>
      <c r="H135" s="270" t="s">
        <v>47</v>
      </c>
      <c r="I135" s="251" t="s">
        <v>107</v>
      </c>
      <c r="J135" s="163" t="s">
        <v>37</v>
      </c>
    </row>
    <row r="136" spans="1:10" s="115" customFormat="1" ht="171" customHeight="1" x14ac:dyDescent="0.35">
      <c r="A136" s="126" t="s">
        <v>113</v>
      </c>
      <c r="B136" s="58" t="s">
        <v>132</v>
      </c>
      <c r="C136" s="95">
        <v>3132</v>
      </c>
      <c r="D136" s="95"/>
      <c r="E136" s="95"/>
      <c r="F136" s="125">
        <v>49900</v>
      </c>
      <c r="G136" s="106" t="s">
        <v>110</v>
      </c>
      <c r="H136" s="104" t="s">
        <v>65</v>
      </c>
      <c r="I136" s="106"/>
      <c r="J136" s="36" t="s">
        <v>37</v>
      </c>
    </row>
    <row r="137" spans="1:10" s="115" customFormat="1" ht="171" customHeight="1" x14ac:dyDescent="0.35">
      <c r="A137" s="126" t="s">
        <v>113</v>
      </c>
      <c r="B137" s="58" t="s">
        <v>133</v>
      </c>
      <c r="C137" s="95">
        <v>3132</v>
      </c>
      <c r="D137" s="95"/>
      <c r="E137" s="95"/>
      <c r="F137" s="113">
        <v>8600</v>
      </c>
      <c r="G137" s="106" t="s">
        <v>110</v>
      </c>
      <c r="H137" s="104" t="s">
        <v>65</v>
      </c>
      <c r="I137" s="106"/>
      <c r="J137" s="36" t="s">
        <v>37</v>
      </c>
    </row>
    <row r="138" spans="1:10" ht="143.44999999999999" customHeight="1" x14ac:dyDescent="0.35">
      <c r="A138" s="268" t="s">
        <v>22</v>
      </c>
      <c r="B138" s="160" t="s">
        <v>91</v>
      </c>
      <c r="C138" s="250">
        <v>3132</v>
      </c>
      <c r="D138" s="250"/>
      <c r="E138" s="250"/>
      <c r="F138" s="269">
        <v>4476820</v>
      </c>
      <c r="G138" s="270" t="s">
        <v>38</v>
      </c>
      <c r="H138" s="270" t="s">
        <v>47</v>
      </c>
      <c r="I138" s="251" t="s">
        <v>123</v>
      </c>
      <c r="J138" s="163" t="s">
        <v>37</v>
      </c>
    </row>
    <row r="139" spans="1:10" ht="168" customHeight="1" x14ac:dyDescent="0.35">
      <c r="A139" s="37" t="s">
        <v>113</v>
      </c>
      <c r="B139" s="45" t="s">
        <v>121</v>
      </c>
      <c r="C139" s="95">
        <v>3132</v>
      </c>
      <c r="D139" s="95"/>
      <c r="E139" s="95"/>
      <c r="F139" s="113">
        <v>49900</v>
      </c>
      <c r="G139" s="106" t="s">
        <v>110</v>
      </c>
      <c r="H139" s="104" t="s">
        <v>65</v>
      </c>
      <c r="I139" s="106"/>
      <c r="J139" s="36" t="s">
        <v>37</v>
      </c>
    </row>
    <row r="140" spans="1:10" ht="169.15" customHeight="1" x14ac:dyDescent="0.35">
      <c r="A140" s="37" t="s">
        <v>113</v>
      </c>
      <c r="B140" s="45" t="s">
        <v>122</v>
      </c>
      <c r="C140" s="95">
        <v>3132</v>
      </c>
      <c r="D140" s="95"/>
      <c r="E140" s="95"/>
      <c r="F140" s="113">
        <v>9280</v>
      </c>
      <c r="G140" s="106" t="s">
        <v>110</v>
      </c>
      <c r="H140" s="104" t="s">
        <v>65</v>
      </c>
      <c r="I140" s="106"/>
      <c r="J140" s="36" t="s">
        <v>37</v>
      </c>
    </row>
    <row r="141" spans="1:10" ht="108" customHeight="1" x14ac:dyDescent="0.35">
      <c r="A141" s="164" t="s">
        <v>235</v>
      </c>
      <c r="B141" s="72" t="s">
        <v>92</v>
      </c>
      <c r="C141" s="165">
        <v>3132</v>
      </c>
      <c r="D141" s="165"/>
      <c r="E141" s="165"/>
      <c r="F141" s="172">
        <v>0</v>
      </c>
      <c r="G141" s="166" t="s">
        <v>38</v>
      </c>
      <c r="H141" s="166" t="s">
        <v>236</v>
      </c>
      <c r="I141" s="167" t="s">
        <v>241</v>
      </c>
      <c r="J141" s="168" t="s">
        <v>37</v>
      </c>
    </row>
    <row r="142" spans="1:10" ht="128.44999999999999" customHeight="1" x14ac:dyDescent="0.35">
      <c r="A142" s="164" t="s">
        <v>235</v>
      </c>
      <c r="B142" s="170" t="s">
        <v>93</v>
      </c>
      <c r="C142" s="165">
        <v>3132</v>
      </c>
      <c r="D142" s="165"/>
      <c r="E142" s="165"/>
      <c r="F142" s="172">
        <v>0</v>
      </c>
      <c r="G142" s="166" t="s">
        <v>38</v>
      </c>
      <c r="H142" s="166" t="s">
        <v>236</v>
      </c>
      <c r="I142" s="72" t="s">
        <v>240</v>
      </c>
      <c r="J142" s="168" t="s">
        <v>37</v>
      </c>
    </row>
    <row r="143" spans="1:10" ht="128.44999999999999" customHeight="1" x14ac:dyDescent="0.35">
      <c r="A143" s="169" t="s">
        <v>113</v>
      </c>
      <c r="B143" s="170" t="s">
        <v>114</v>
      </c>
      <c r="C143" s="165">
        <v>3132</v>
      </c>
      <c r="D143" s="165"/>
      <c r="E143" s="165"/>
      <c r="F143" s="222">
        <v>0</v>
      </c>
      <c r="G143" s="166" t="s">
        <v>21</v>
      </c>
      <c r="H143" s="166" t="s">
        <v>247</v>
      </c>
      <c r="I143" s="232" t="s">
        <v>284</v>
      </c>
      <c r="J143" s="168" t="s">
        <v>37</v>
      </c>
    </row>
    <row r="144" spans="1:10" ht="128.44999999999999" customHeight="1" x14ac:dyDescent="0.35">
      <c r="A144" s="169" t="s">
        <v>113</v>
      </c>
      <c r="B144" s="170" t="s">
        <v>115</v>
      </c>
      <c r="C144" s="165">
        <v>3132</v>
      </c>
      <c r="D144" s="165"/>
      <c r="E144" s="165"/>
      <c r="F144" s="222">
        <v>0</v>
      </c>
      <c r="G144" s="171" t="s">
        <v>110</v>
      </c>
      <c r="H144" s="166" t="s">
        <v>247</v>
      </c>
      <c r="I144" s="232" t="s">
        <v>285</v>
      </c>
      <c r="J144" s="168" t="s">
        <v>37</v>
      </c>
    </row>
    <row r="145" spans="1:10" ht="149.44999999999999" customHeight="1" x14ac:dyDescent="0.35">
      <c r="A145" s="37" t="s">
        <v>103</v>
      </c>
      <c r="B145" s="45" t="s">
        <v>101</v>
      </c>
      <c r="C145" s="95">
        <v>3132</v>
      </c>
      <c r="D145" s="95"/>
      <c r="E145" s="95"/>
      <c r="F145" s="98">
        <v>1286000</v>
      </c>
      <c r="G145" s="110" t="s">
        <v>21</v>
      </c>
      <c r="H145" s="104" t="s">
        <v>47</v>
      </c>
      <c r="I145" s="104"/>
      <c r="J145" s="36" t="s">
        <v>37</v>
      </c>
    </row>
    <row r="146" spans="1:10" ht="151.15" customHeight="1" x14ac:dyDescent="0.35">
      <c r="A146" s="111" t="s">
        <v>100</v>
      </c>
      <c r="B146" s="99" t="s">
        <v>94</v>
      </c>
      <c r="C146" s="95">
        <v>3132</v>
      </c>
      <c r="D146" s="95"/>
      <c r="E146" s="95"/>
      <c r="F146" s="98">
        <v>15000</v>
      </c>
      <c r="G146" s="36" t="s">
        <v>19</v>
      </c>
      <c r="H146" s="104" t="s">
        <v>47</v>
      </c>
      <c r="I146" s="104"/>
      <c r="J146" s="36" t="s">
        <v>37</v>
      </c>
    </row>
    <row r="147" spans="1:10" ht="33" customHeight="1" x14ac:dyDescent="0.35">
      <c r="A147" s="94" t="s">
        <v>89</v>
      </c>
      <c r="B147" s="96"/>
      <c r="C147" s="78"/>
      <c r="D147" s="78"/>
      <c r="E147" s="78"/>
      <c r="F147" s="55">
        <f>F119+F123+F127+F131+F135+F138+F141+F142+F143+F144+F145+F146+F139+F140+F136+F137+F120+F121+F122+F124+F125+F126+F128+F129+F130+F132+F133+F134</f>
        <v>10733706</v>
      </c>
      <c r="G147" s="105"/>
      <c r="H147" s="105"/>
      <c r="I147" s="105"/>
      <c r="J147" s="79"/>
    </row>
    <row r="148" spans="1:10" ht="112.15" customHeight="1" x14ac:dyDescent="0.35">
      <c r="A148" s="45" t="s">
        <v>102</v>
      </c>
      <c r="B148" s="108" t="s">
        <v>96</v>
      </c>
      <c r="C148" s="95">
        <v>3142</v>
      </c>
      <c r="D148" s="95"/>
      <c r="E148" s="95"/>
      <c r="F148" s="109">
        <v>786330</v>
      </c>
      <c r="G148" s="104" t="s">
        <v>38</v>
      </c>
      <c r="H148" s="104" t="s">
        <v>47</v>
      </c>
      <c r="I148" s="29" t="s">
        <v>120</v>
      </c>
      <c r="J148" s="36" t="s">
        <v>37</v>
      </c>
    </row>
    <row r="149" spans="1:10" ht="125.25" customHeight="1" x14ac:dyDescent="0.35">
      <c r="A149" s="37" t="s">
        <v>113</v>
      </c>
      <c r="B149" s="114" t="s">
        <v>118</v>
      </c>
      <c r="C149" s="95">
        <v>3142</v>
      </c>
      <c r="D149" s="95"/>
      <c r="E149" s="95"/>
      <c r="F149" s="113">
        <v>10860</v>
      </c>
      <c r="G149" s="39" t="s">
        <v>19</v>
      </c>
      <c r="H149" s="104" t="s">
        <v>65</v>
      </c>
      <c r="I149" s="58"/>
      <c r="J149" s="36" t="s">
        <v>37</v>
      </c>
    </row>
    <row r="150" spans="1:10" ht="125.45" customHeight="1" x14ac:dyDescent="0.35">
      <c r="A150" s="37" t="s">
        <v>113</v>
      </c>
      <c r="B150" s="114" t="s">
        <v>119</v>
      </c>
      <c r="C150" s="95">
        <v>3142</v>
      </c>
      <c r="D150" s="95"/>
      <c r="E150" s="95"/>
      <c r="F150" s="113">
        <v>2810</v>
      </c>
      <c r="G150" s="39" t="s">
        <v>19</v>
      </c>
      <c r="H150" s="104" t="s">
        <v>65</v>
      </c>
      <c r="I150" s="29"/>
      <c r="J150" s="36" t="s">
        <v>37</v>
      </c>
    </row>
    <row r="151" spans="1:10" ht="178.9" customHeight="1" x14ac:dyDescent="0.35">
      <c r="A151" s="37" t="s">
        <v>134</v>
      </c>
      <c r="B151" s="233" t="s">
        <v>126</v>
      </c>
      <c r="C151" s="95">
        <v>3142</v>
      </c>
      <c r="D151" s="95"/>
      <c r="E151" s="95"/>
      <c r="F151" s="223">
        <v>0</v>
      </c>
      <c r="G151" s="39" t="s">
        <v>139</v>
      </c>
      <c r="H151" s="104" t="s">
        <v>247</v>
      </c>
      <c r="I151" s="40" t="s">
        <v>278</v>
      </c>
      <c r="J151" s="36" t="s">
        <v>37</v>
      </c>
    </row>
    <row r="152" spans="1:10" ht="151.15" customHeight="1" x14ac:dyDescent="0.35">
      <c r="A152" s="37" t="s">
        <v>134</v>
      </c>
      <c r="B152" s="234" t="s">
        <v>128</v>
      </c>
      <c r="C152" s="95">
        <v>3122</v>
      </c>
      <c r="D152" s="95"/>
      <c r="E152" s="95"/>
      <c r="F152" s="223">
        <v>0</v>
      </c>
      <c r="G152" s="39" t="s">
        <v>21</v>
      </c>
      <c r="H152" s="104" t="s">
        <v>247</v>
      </c>
      <c r="I152" s="40" t="s">
        <v>279</v>
      </c>
      <c r="J152" s="36" t="s">
        <v>37</v>
      </c>
    </row>
    <row r="153" spans="1:10" ht="67.900000000000006" customHeight="1" x14ac:dyDescent="0.35">
      <c r="A153" s="94" t="s">
        <v>95</v>
      </c>
      <c r="B153" s="100"/>
      <c r="C153" s="78"/>
      <c r="D153" s="78"/>
      <c r="E153" s="78"/>
      <c r="F153" s="55">
        <f>F148+F149+F150+F151+F152</f>
        <v>800000</v>
      </c>
      <c r="G153" s="105"/>
      <c r="H153" s="105"/>
      <c r="I153" s="105"/>
      <c r="J153" s="79"/>
    </row>
    <row r="154" spans="1:10" ht="249" customHeight="1" x14ac:dyDescent="0.35">
      <c r="A154" s="103" t="s">
        <v>303</v>
      </c>
      <c r="B154" s="239" t="s">
        <v>98</v>
      </c>
      <c r="C154" s="95">
        <v>3142</v>
      </c>
      <c r="D154" s="95"/>
      <c r="E154" s="95"/>
      <c r="F154" s="240">
        <v>2377888</v>
      </c>
      <c r="G154" s="104" t="s">
        <v>99</v>
      </c>
      <c r="H154" s="102" t="s">
        <v>287</v>
      </c>
      <c r="I154" s="106" t="s">
        <v>300</v>
      </c>
      <c r="J154" s="36" t="s">
        <v>37</v>
      </c>
    </row>
    <row r="155" spans="1:10" s="115" customFormat="1" ht="241.9" customHeight="1" x14ac:dyDescent="0.35">
      <c r="A155" s="103" t="s">
        <v>147</v>
      </c>
      <c r="B155" s="127" t="s">
        <v>145</v>
      </c>
      <c r="C155" s="95">
        <v>3142</v>
      </c>
      <c r="D155" s="95"/>
      <c r="E155" s="95"/>
      <c r="F155" s="113">
        <v>11960</v>
      </c>
      <c r="G155" s="39" t="s">
        <v>19</v>
      </c>
      <c r="H155" s="102" t="s">
        <v>287</v>
      </c>
      <c r="I155" s="106" t="s">
        <v>299</v>
      </c>
      <c r="J155" s="36" t="s">
        <v>37</v>
      </c>
    </row>
    <row r="156" spans="1:10" ht="222.6" customHeight="1" x14ac:dyDescent="0.35">
      <c r="A156" s="37" t="s">
        <v>113</v>
      </c>
      <c r="B156" s="127" t="s">
        <v>124</v>
      </c>
      <c r="C156" s="95">
        <v>3142</v>
      </c>
      <c r="D156" s="95"/>
      <c r="E156" s="95"/>
      <c r="F156" s="113">
        <v>34690</v>
      </c>
      <c r="G156" s="39" t="s">
        <v>19</v>
      </c>
      <c r="H156" s="102" t="s">
        <v>287</v>
      </c>
      <c r="I156" s="106" t="s">
        <v>298</v>
      </c>
      <c r="J156" s="36" t="s">
        <v>37</v>
      </c>
    </row>
    <row r="157" spans="1:10" ht="204.6" customHeight="1" x14ac:dyDescent="0.35">
      <c r="A157" s="37" t="s">
        <v>113</v>
      </c>
      <c r="B157" s="127" t="s">
        <v>125</v>
      </c>
      <c r="C157" s="95">
        <v>3142</v>
      </c>
      <c r="D157" s="95"/>
      <c r="E157" s="95"/>
      <c r="F157" s="113">
        <v>12360</v>
      </c>
      <c r="G157" s="39" t="s">
        <v>19</v>
      </c>
      <c r="H157" s="102" t="s">
        <v>65</v>
      </c>
      <c r="I157" s="106"/>
      <c r="J157" s="36" t="s">
        <v>37</v>
      </c>
    </row>
    <row r="158" spans="1:10" s="115" customFormat="1" ht="218.45" customHeight="1" x14ac:dyDescent="0.35">
      <c r="A158" s="111" t="s">
        <v>100</v>
      </c>
      <c r="B158" s="130" t="s">
        <v>144</v>
      </c>
      <c r="C158" s="95">
        <v>3142</v>
      </c>
      <c r="D158" s="95"/>
      <c r="E158" s="95"/>
      <c r="F158" s="113">
        <v>200000</v>
      </c>
      <c r="G158" s="39" t="s">
        <v>21</v>
      </c>
      <c r="H158" s="102" t="s">
        <v>202</v>
      </c>
      <c r="I158" s="106" t="s">
        <v>205</v>
      </c>
      <c r="J158" s="36" t="s">
        <v>37</v>
      </c>
    </row>
    <row r="159" spans="1:10" s="115" customFormat="1" ht="218.45" customHeight="1" x14ac:dyDescent="0.35">
      <c r="A159" s="253" t="s">
        <v>303</v>
      </c>
      <c r="B159" s="252" t="s">
        <v>313</v>
      </c>
      <c r="C159" s="254">
        <v>3142</v>
      </c>
      <c r="D159" s="254"/>
      <c r="E159" s="254"/>
      <c r="F159" s="255">
        <v>2320400</v>
      </c>
      <c r="G159" s="256" t="s">
        <v>314</v>
      </c>
      <c r="H159" s="257" t="s">
        <v>311</v>
      </c>
      <c r="I159" s="258" t="s">
        <v>315</v>
      </c>
      <c r="J159" s="259" t="s">
        <v>37</v>
      </c>
    </row>
    <row r="160" spans="1:10" ht="33" customHeight="1" x14ac:dyDescent="0.35">
      <c r="A160" s="94" t="s">
        <v>97</v>
      </c>
      <c r="B160" s="96"/>
      <c r="C160" s="78"/>
      <c r="D160" s="78"/>
      <c r="E160" s="78"/>
      <c r="F160" s="55">
        <f>SUM(F154)+F156+F157+F158+F155+F159</f>
        <v>4957298</v>
      </c>
      <c r="G160" s="78"/>
      <c r="H160" s="78"/>
      <c r="I160" s="78"/>
      <c r="J160" s="79"/>
    </row>
    <row r="161" spans="1:10" s="22" customFormat="1" ht="93" customHeight="1" x14ac:dyDescent="0.35">
      <c r="A161" s="101" t="s">
        <v>64</v>
      </c>
      <c r="B161" s="129" t="s">
        <v>82</v>
      </c>
      <c r="C161" s="51">
        <v>3132</v>
      </c>
      <c r="D161" s="50"/>
      <c r="E161" s="50"/>
      <c r="F161" s="56">
        <v>685675</v>
      </c>
      <c r="G161" s="39" t="s">
        <v>21</v>
      </c>
      <c r="H161" s="24" t="s">
        <v>236</v>
      </c>
      <c r="I161" s="93" t="s">
        <v>242</v>
      </c>
      <c r="J161" s="36" t="s">
        <v>37</v>
      </c>
    </row>
    <row r="162" spans="1:10" s="22" customFormat="1" ht="93" customHeight="1" x14ac:dyDescent="0.35">
      <c r="A162" s="37" t="s">
        <v>87</v>
      </c>
      <c r="B162" s="129" t="s">
        <v>142</v>
      </c>
      <c r="C162" s="51">
        <v>3132</v>
      </c>
      <c r="D162" s="50"/>
      <c r="E162" s="50"/>
      <c r="F162" s="56">
        <v>11160</v>
      </c>
      <c r="G162" s="39" t="s">
        <v>19</v>
      </c>
      <c r="H162" s="24" t="s">
        <v>247</v>
      </c>
      <c r="I162" s="93" t="s">
        <v>259</v>
      </c>
      <c r="J162" s="36" t="s">
        <v>37</v>
      </c>
    </row>
    <row r="163" spans="1:10" s="22" customFormat="1" ht="122.45" customHeight="1" x14ac:dyDescent="0.35">
      <c r="A163" s="37" t="s">
        <v>156</v>
      </c>
      <c r="B163" s="129" t="s">
        <v>143</v>
      </c>
      <c r="C163" s="51">
        <v>3132</v>
      </c>
      <c r="D163" s="50"/>
      <c r="E163" s="50"/>
      <c r="F163" s="28">
        <v>66150</v>
      </c>
      <c r="G163" s="39" t="s">
        <v>19</v>
      </c>
      <c r="H163" s="213" t="s">
        <v>247</v>
      </c>
      <c r="I163" s="93" t="s">
        <v>260</v>
      </c>
      <c r="J163" s="36" t="s">
        <v>37</v>
      </c>
    </row>
    <row r="164" spans="1:10" s="22" customFormat="1" ht="166.9" customHeight="1" x14ac:dyDescent="0.35">
      <c r="A164" s="206" t="s">
        <v>280</v>
      </c>
      <c r="B164" s="207" t="s">
        <v>243</v>
      </c>
      <c r="C164" s="228">
        <v>3132</v>
      </c>
      <c r="D164" s="229"/>
      <c r="E164" s="229"/>
      <c r="F164" s="230">
        <v>7073325</v>
      </c>
      <c r="G164" s="210" t="s">
        <v>38</v>
      </c>
      <c r="H164" s="213" t="s">
        <v>236</v>
      </c>
      <c r="I164" s="231" t="s">
        <v>281</v>
      </c>
      <c r="J164" s="211" t="s">
        <v>37</v>
      </c>
    </row>
    <row r="165" spans="1:10" s="22" customFormat="1" ht="166.9" customHeight="1" x14ac:dyDescent="0.35">
      <c r="A165" s="206" t="s">
        <v>87</v>
      </c>
      <c r="B165" s="207" t="s">
        <v>84</v>
      </c>
      <c r="C165" s="228">
        <v>3132</v>
      </c>
      <c r="D165" s="229"/>
      <c r="E165" s="229"/>
      <c r="F165" s="230">
        <v>87351</v>
      </c>
      <c r="G165" s="210" t="s">
        <v>21</v>
      </c>
      <c r="H165" s="213" t="s">
        <v>287</v>
      </c>
      <c r="I165" s="231" t="s">
        <v>333</v>
      </c>
      <c r="J165" s="211" t="s">
        <v>37</v>
      </c>
    </row>
    <row r="166" spans="1:10" s="22" customFormat="1" ht="166.9" customHeight="1" x14ac:dyDescent="0.35">
      <c r="A166" s="206" t="s">
        <v>156</v>
      </c>
      <c r="B166" s="207" t="s">
        <v>85</v>
      </c>
      <c r="C166" s="228">
        <v>3132</v>
      </c>
      <c r="D166" s="229"/>
      <c r="E166" s="229"/>
      <c r="F166" s="230">
        <v>25632</v>
      </c>
      <c r="G166" s="210" t="s">
        <v>19</v>
      </c>
      <c r="H166" s="213" t="s">
        <v>247</v>
      </c>
      <c r="I166" s="231" t="s">
        <v>332</v>
      </c>
      <c r="J166" s="211" t="s">
        <v>37</v>
      </c>
    </row>
    <row r="167" spans="1:10" s="22" customFormat="1" ht="166.9" customHeight="1" x14ac:dyDescent="0.35">
      <c r="A167" s="290" t="s">
        <v>103</v>
      </c>
      <c r="B167" s="207" t="s">
        <v>334</v>
      </c>
      <c r="C167" s="228">
        <v>3132</v>
      </c>
      <c r="D167" s="229"/>
      <c r="E167" s="229"/>
      <c r="F167" s="230">
        <v>10000</v>
      </c>
      <c r="G167" s="210" t="s">
        <v>19</v>
      </c>
      <c r="H167" s="213" t="s">
        <v>311</v>
      </c>
      <c r="I167" s="231" t="s">
        <v>335</v>
      </c>
      <c r="J167" s="211" t="s">
        <v>37</v>
      </c>
    </row>
    <row r="168" spans="1:10" s="22" customFormat="1" ht="153.6" customHeight="1" x14ac:dyDescent="0.35">
      <c r="A168" s="111" t="s">
        <v>103</v>
      </c>
      <c r="B168" s="29" t="s">
        <v>83</v>
      </c>
      <c r="C168" s="51">
        <v>3132</v>
      </c>
      <c r="D168" s="50"/>
      <c r="E168" s="50"/>
      <c r="F168" s="56">
        <v>30000</v>
      </c>
      <c r="G168" s="39" t="s">
        <v>19</v>
      </c>
      <c r="H168" s="24" t="s">
        <v>47</v>
      </c>
      <c r="I168" s="93" t="s">
        <v>66</v>
      </c>
      <c r="J168" s="36" t="s">
        <v>37</v>
      </c>
    </row>
    <row r="169" spans="1:10" s="22" customFormat="1" ht="175.15" customHeight="1" x14ac:dyDescent="0.35">
      <c r="A169" s="111" t="s">
        <v>100</v>
      </c>
      <c r="B169" s="288" t="s">
        <v>153</v>
      </c>
      <c r="C169" s="51">
        <v>3132</v>
      </c>
      <c r="D169" s="50"/>
      <c r="E169" s="50"/>
      <c r="F169" s="56">
        <v>1010000</v>
      </c>
      <c r="G169" s="39" t="s">
        <v>21</v>
      </c>
      <c r="H169" s="24" t="s">
        <v>155</v>
      </c>
      <c r="I169" s="57"/>
      <c r="J169" s="36" t="s">
        <v>37</v>
      </c>
    </row>
    <row r="170" spans="1:10" s="22" customFormat="1" ht="175.15" customHeight="1" x14ac:dyDescent="0.35">
      <c r="A170" s="26" t="s">
        <v>148</v>
      </c>
      <c r="B170" s="288" t="s">
        <v>154</v>
      </c>
      <c r="C170" s="51">
        <v>3132</v>
      </c>
      <c r="D170" s="50"/>
      <c r="E170" s="50"/>
      <c r="F170" s="56">
        <v>90000</v>
      </c>
      <c r="G170" s="39" t="s">
        <v>21</v>
      </c>
      <c r="H170" s="24" t="s">
        <v>76</v>
      </c>
      <c r="I170" s="57"/>
      <c r="J170" s="36" t="s">
        <v>37</v>
      </c>
    </row>
    <row r="171" spans="1:10" s="22" customFormat="1" ht="175.15" customHeight="1" x14ac:dyDescent="0.35">
      <c r="A171" s="111" t="s">
        <v>100</v>
      </c>
      <c r="B171" s="116" t="s">
        <v>151</v>
      </c>
      <c r="C171" s="51">
        <v>3132</v>
      </c>
      <c r="D171" s="50"/>
      <c r="E171" s="50"/>
      <c r="F171" s="28">
        <v>730000</v>
      </c>
      <c r="G171" s="39" t="s">
        <v>21</v>
      </c>
      <c r="H171" s="24" t="s">
        <v>155</v>
      </c>
      <c r="I171" s="57"/>
      <c r="J171" s="36" t="s">
        <v>37</v>
      </c>
    </row>
    <row r="172" spans="1:10" s="22" customFormat="1" ht="175.15" customHeight="1" x14ac:dyDescent="0.35">
      <c r="A172" s="26" t="s">
        <v>148</v>
      </c>
      <c r="B172" s="116" t="s">
        <v>152</v>
      </c>
      <c r="C172" s="51">
        <v>3132</v>
      </c>
      <c r="D172" s="50"/>
      <c r="E172" s="50"/>
      <c r="F172" s="28">
        <v>70000</v>
      </c>
      <c r="G172" s="39" t="s">
        <v>21</v>
      </c>
      <c r="H172" s="24" t="s">
        <v>76</v>
      </c>
      <c r="I172" s="57"/>
      <c r="J172" s="36" t="s">
        <v>37</v>
      </c>
    </row>
    <row r="173" spans="1:10" s="22" customFormat="1" ht="32.25" customHeight="1" x14ac:dyDescent="0.35">
      <c r="A173" s="62" t="s">
        <v>41</v>
      </c>
      <c r="B173" s="82"/>
      <c r="C173" s="81"/>
      <c r="D173" s="83"/>
      <c r="E173" s="83"/>
      <c r="F173" s="84">
        <f>F168+F166+F165+F164+F161+F169+F171+F162+F163+F172+F170+F167</f>
        <v>9889293</v>
      </c>
      <c r="G173" s="66"/>
      <c r="H173" s="85"/>
      <c r="I173" s="86"/>
      <c r="J173" s="92"/>
    </row>
    <row r="174" spans="1:10" ht="34.5" customHeight="1" x14ac:dyDescent="0.35">
      <c r="A174" s="71" t="s">
        <v>42</v>
      </c>
      <c r="B174" s="72"/>
      <c r="C174" s="73"/>
      <c r="D174" s="73"/>
      <c r="E174" s="73"/>
      <c r="F174" s="74">
        <f>F48+F51+F52+F58+F61+F74+F94+F109+F118+F147+F153+F160+F173</f>
        <v>68330228.890000001</v>
      </c>
      <c r="G174" s="75"/>
      <c r="H174" s="73"/>
      <c r="I174" s="73"/>
      <c r="J174" s="76"/>
    </row>
    <row r="175" spans="1:10" ht="21" x14ac:dyDescent="0.35">
      <c r="A175" s="60"/>
      <c r="B175" s="58"/>
      <c r="C175" s="59"/>
      <c r="D175" s="59"/>
      <c r="E175" s="59"/>
      <c r="F175" s="148"/>
      <c r="G175" s="59"/>
      <c r="H175" s="59"/>
      <c r="I175" s="59"/>
      <c r="J175" s="14"/>
    </row>
    <row r="176" spans="1:10" ht="21" x14ac:dyDescent="0.35">
      <c r="A176" s="61" t="s">
        <v>23</v>
      </c>
      <c r="B176" s="287" t="s">
        <v>353</v>
      </c>
      <c r="C176" s="59"/>
      <c r="D176" s="59"/>
      <c r="E176" s="59"/>
      <c r="F176" s="59"/>
      <c r="G176" s="59"/>
      <c r="H176" s="59"/>
      <c r="I176" s="59"/>
      <c r="J176" s="14"/>
    </row>
    <row r="177" spans="1:10" x14ac:dyDescent="0.3">
      <c r="A177" s="306">
        <v>44889</v>
      </c>
      <c r="B177" s="1"/>
      <c r="C177" s="1"/>
      <c r="D177" s="1"/>
      <c r="E177" s="1"/>
      <c r="F177" s="1"/>
      <c r="G177" s="1"/>
      <c r="H177" s="1"/>
      <c r="I177" s="1"/>
      <c r="J177" s="14"/>
    </row>
    <row r="178" spans="1:10" x14ac:dyDescent="0.3">
      <c r="A178" s="15"/>
      <c r="B178" s="1"/>
      <c r="C178" s="1"/>
      <c r="D178" s="1"/>
      <c r="E178" s="1"/>
      <c r="F178" s="1"/>
      <c r="G178" s="1"/>
      <c r="H178" s="1"/>
      <c r="I178" s="1"/>
      <c r="J178" s="14"/>
    </row>
    <row r="179" spans="1:10" x14ac:dyDescent="0.3">
      <c r="A179" s="16"/>
      <c r="B179" s="1"/>
      <c r="C179" s="1"/>
      <c r="D179" s="1"/>
      <c r="E179" s="1"/>
      <c r="F179" s="1"/>
      <c r="G179" s="1"/>
      <c r="H179" s="1"/>
      <c r="I179" s="1"/>
      <c r="J179" s="14"/>
    </row>
    <row r="180" spans="1:10" x14ac:dyDescent="0.3">
      <c r="A180" s="1" t="s">
        <v>24</v>
      </c>
      <c r="B180" s="1"/>
      <c r="C180" s="1"/>
      <c r="D180" s="1"/>
      <c r="E180" s="1"/>
      <c r="F180" s="1"/>
      <c r="G180" s="1"/>
      <c r="H180" s="1"/>
      <c r="I180" s="1"/>
      <c r="J180" s="14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4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4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4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4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4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4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4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4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4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4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4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4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4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4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4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4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4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4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4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4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4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4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4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4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4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4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4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4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4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4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4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4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4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4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4"/>
    </row>
    <row r="223" spans="1:10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8"/>
    </row>
    <row r="224" spans="1:10" x14ac:dyDescent="0.3">
      <c r="A224" s="19"/>
      <c r="B224" s="19"/>
      <c r="C224" s="19"/>
      <c r="D224" s="19"/>
      <c r="E224" s="19"/>
      <c r="F224" s="19"/>
      <c r="G224" s="19"/>
      <c r="H224" s="19"/>
      <c r="I224" s="19"/>
      <c r="J224" s="20"/>
    </row>
    <row r="225" spans="1:10" x14ac:dyDescent="0.3">
      <c r="A225" s="19"/>
      <c r="B225" s="19"/>
      <c r="C225" s="19"/>
      <c r="D225" s="19"/>
      <c r="E225" s="19"/>
      <c r="F225" s="19"/>
      <c r="G225" s="19"/>
      <c r="H225" s="19"/>
      <c r="I225" s="19"/>
      <c r="J225" s="20"/>
    </row>
    <row r="226" spans="1:10" x14ac:dyDescent="0.3">
      <c r="A226" s="19"/>
      <c r="B226" s="19"/>
      <c r="C226" s="19"/>
      <c r="D226" s="19"/>
      <c r="E226" s="19"/>
      <c r="F226" s="19"/>
      <c r="G226" s="19"/>
      <c r="H226" s="19"/>
      <c r="I226" s="19"/>
      <c r="J226" s="20"/>
    </row>
    <row r="227" spans="1:10" x14ac:dyDescent="0.3">
      <c r="A227" s="19"/>
      <c r="B227" s="19"/>
      <c r="C227" s="19"/>
      <c r="D227" s="19"/>
      <c r="E227" s="19"/>
      <c r="F227" s="19"/>
      <c r="G227" s="19"/>
      <c r="H227" s="19"/>
      <c r="I227" s="19"/>
      <c r="J227" s="20"/>
    </row>
    <row r="228" spans="1:10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20"/>
    </row>
    <row r="229" spans="1:10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20"/>
    </row>
    <row r="230" spans="1:10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20"/>
    </row>
    <row r="231" spans="1:10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20"/>
    </row>
    <row r="232" spans="1:10" x14ac:dyDescent="0.3">
      <c r="A232" s="19"/>
      <c r="B232" s="19"/>
      <c r="C232" s="19"/>
      <c r="D232" s="19"/>
      <c r="E232" s="19"/>
      <c r="F232" s="19"/>
      <c r="G232" s="19"/>
      <c r="H232" s="19"/>
      <c r="I232" s="19"/>
      <c r="J232" s="20"/>
    </row>
    <row r="233" spans="1:10" x14ac:dyDescent="0.3">
      <c r="A233" s="19"/>
      <c r="B233" s="19"/>
      <c r="C233" s="19"/>
      <c r="D233" s="19"/>
      <c r="E233" s="19"/>
      <c r="F233" s="19"/>
      <c r="G233" s="19"/>
      <c r="H233" s="19"/>
      <c r="I233" s="19"/>
      <c r="J233" s="20"/>
    </row>
    <row r="234" spans="1:10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2022-11-25T08:54:39Z</dcterms:modified>
</cp:coreProperties>
</file>